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Desktop\Monthly Fact sheet\MFS 2023\Oct 2023\sales data\"/>
    </mc:Choice>
  </mc:AlternateContent>
  <xr:revisionPtr revIDLastSave="0" documentId="13_ncr:1_{6D33E340-0F63-4819-8F14-504831368D7F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SR'!$A$1:$L$43</definedName>
    <definedName name="_xlnm.Print_Area" localSheetId="2">'Investor wise breakup SR'!$A$1:$T$43</definedName>
    <definedName name="_xlnm.Print_Area" localSheetId="0">'SR Monthly report'!$A$1:$F$41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D41" i="3"/>
  <c r="C41" i="3"/>
  <c r="E41" i="2"/>
  <c r="D41" i="2"/>
  <c r="C41" i="2"/>
  <c r="T41" i="2" l="1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L41" i="3"/>
  <c r="K41" i="3"/>
  <c r="J41" i="3"/>
  <c r="I41" i="3"/>
  <c r="H41" i="3"/>
  <c r="G41" i="3"/>
  <c r="F41" i="3"/>
  <c r="D39" i="1"/>
  <c r="C39" i="1"/>
  <c r="E39" i="1" s="1"/>
</calcChain>
</file>

<file path=xl/sharedStrings.xml><?xml version="1.0" encoding="utf-8"?>
<sst xmlns="http://schemas.openxmlformats.org/spreadsheetml/2006/main" count="154" uniqueCount="56">
  <si>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</si>
  <si>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</si>
  <si>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</si>
  <si>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</si>
  <si>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</si>
  <si>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</si>
  <si>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</si>
  <si>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</si>
  <si>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</si>
  <si>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</si>
  <si>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</si>
  <si>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</si>
  <si>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</si>
  <si>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</si>
  <si>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</si>
  <si>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</si>
  <si>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</si>
  <si>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</si>
  <si>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</si>
  <si>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</si>
  <si>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</si>
  <si>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</si>
  <si>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</si>
  <si>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</si>
  <si>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</si>
  <si>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</si>
  <si>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</si>
  <si>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</si>
  <si>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</si>
  <si>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</si>
  <si>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</si>
  <si>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</si>
  <si>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</si>
  <si>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</si>
  <si>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</si>
  <si>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</si>
  <si>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</si>
  <si>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</si>
  <si>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</si>
  <si>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</si>
  <si>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</si>
  <si>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</si>
  <si>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</si>
  <si>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</si>
  <si>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</si>
  <si>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</si>
  <si>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</si>
  <si>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</si>
  <si>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</si>
  <si>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</si>
  <si>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</si>
  <si>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</si>
  <si>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</si>
  <si>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October 2023 (in PKR millions)</t>
  </si>
  <si>
    <t>Channel Wise Break-up October 2023 (in PKR millions)</t>
  </si>
  <si>
    <t>Investor Wise Break-up October 2023 (in PKR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</si>
</sst>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view="pageBreakPreview" zoomScale="90" zoomScaleNormal="90" zoomScaleSheetLayoutView="90" workbookViewId="0">
      <selection activeCell="B54" sqref="B54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53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193284.96641479633</v>
      </c>
      <c r="D6" s="35">
        <v>157508.37471293443</v>
      </c>
      <c r="E6" s="36">
        <v>35776.591701861907</v>
      </c>
    </row>
    <row r="7" spans="2:5" ht="18" customHeight="1" x14ac:dyDescent="0.25">
      <c r="B7" s="10" t="s">
        <v>6</v>
      </c>
      <c r="C7" s="33">
        <v>65172.631495705653</v>
      </c>
      <c r="D7" s="11">
        <v>59315.684431964008</v>
      </c>
      <c r="E7" s="12">
        <v>5856.9470637416453</v>
      </c>
    </row>
    <row r="8" spans="2:5" ht="18" customHeight="1" x14ac:dyDescent="0.25">
      <c r="B8" s="37" t="s">
        <v>7</v>
      </c>
      <c r="C8" s="38">
        <v>1510.339095522844</v>
      </c>
      <c r="D8" s="38">
        <v>2443.4399475798286</v>
      </c>
      <c r="E8" s="39">
        <v>-933.10085205698465</v>
      </c>
    </row>
    <row r="9" spans="2:5" ht="18" customHeight="1" x14ac:dyDescent="0.25">
      <c r="B9" s="10" t="s">
        <v>8</v>
      </c>
      <c r="C9" s="33">
        <v>13935.889925816507</v>
      </c>
      <c r="D9" s="11">
        <v>10060.380963310003</v>
      </c>
      <c r="E9" s="12">
        <v>3875.5089625065048</v>
      </c>
    </row>
    <row r="10" spans="2:5" ht="18" customHeight="1" x14ac:dyDescent="0.25">
      <c r="B10" s="37" t="s">
        <v>9</v>
      </c>
      <c r="C10" s="38">
        <v>534.85177590000001</v>
      </c>
      <c r="D10" s="38">
        <v>74.296075072352991</v>
      </c>
      <c r="E10" s="39">
        <v>460.555700827647</v>
      </c>
    </row>
    <row r="11" spans="2:5" ht="18" customHeight="1" x14ac:dyDescent="0.25">
      <c r="B11" s="10" t="s">
        <v>52</v>
      </c>
      <c r="C11" s="33">
        <v>26036.276881881313</v>
      </c>
      <c r="D11" s="11">
        <v>10045.546069278447</v>
      </c>
      <c r="E11" s="12">
        <v>15990.730812602866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18876.06908058</v>
      </c>
      <c r="D13" s="11">
        <v>10805.974115965217</v>
      </c>
      <c r="E13" s="12">
        <v>8070.0949646147837</v>
      </c>
    </row>
    <row r="14" spans="2:5" ht="18" customHeight="1" x14ac:dyDescent="0.25">
      <c r="B14" s="37" t="s">
        <v>12</v>
      </c>
      <c r="C14" s="38">
        <v>26.868586689999997</v>
      </c>
      <c r="D14" s="38">
        <v>33.840583689999995</v>
      </c>
      <c r="E14" s="39">
        <v>-6.9719969999999982</v>
      </c>
    </row>
    <row r="15" spans="2:5" ht="18" customHeight="1" x14ac:dyDescent="0.25">
      <c r="B15" s="10" t="s">
        <v>13</v>
      </c>
      <c r="C15" s="33">
        <v>583.26097839955821</v>
      </c>
      <c r="D15" s="11">
        <v>816.49369817093373</v>
      </c>
      <c r="E15" s="12">
        <v>-233.23271977137551</v>
      </c>
    </row>
    <row r="16" spans="2:5" ht="18" customHeight="1" x14ac:dyDescent="0.25">
      <c r="B16" s="37" t="s">
        <v>14</v>
      </c>
      <c r="C16" s="38">
        <v>8.4259696000000002</v>
      </c>
      <c r="D16" s="38">
        <v>2.9192118500000004</v>
      </c>
      <c r="E16" s="39">
        <v>5.5067577500000002</v>
      </c>
    </row>
    <row r="17" spans="2:5" ht="18" customHeight="1" x14ac:dyDescent="0.25">
      <c r="B17" s="10" t="s">
        <v>15</v>
      </c>
      <c r="C17" s="33">
        <v>15.81462997</v>
      </c>
      <c r="D17" s="11">
        <v>8.6209615499999988</v>
      </c>
      <c r="E17" s="12">
        <v>7.1936684200000016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134580.099821857</v>
      </c>
      <c r="D19" s="11">
        <v>135777.77085701365</v>
      </c>
      <c r="E19" s="12">
        <v>-1197.6710351566435</v>
      </c>
    </row>
    <row r="20" spans="2:5" ht="18" customHeight="1" x14ac:dyDescent="0.25">
      <c r="B20" s="37" t="s">
        <v>18</v>
      </c>
      <c r="C20" s="38">
        <v>85833.113618064483</v>
      </c>
      <c r="D20" s="38">
        <v>49276.407888857648</v>
      </c>
      <c r="E20" s="39">
        <v>36556.705729206835</v>
      </c>
    </row>
    <row r="21" spans="2:5" ht="18" customHeight="1" x14ac:dyDescent="0.25">
      <c r="B21" s="10" t="s">
        <v>19</v>
      </c>
      <c r="C21" s="33">
        <v>3329.1399321162357</v>
      </c>
      <c r="D21" s="11">
        <v>4852.351516131821</v>
      </c>
      <c r="E21" s="12">
        <v>-1523.2115840155852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2352.8366671200001</v>
      </c>
      <c r="D24" s="38">
        <v>3314.9490242648872</v>
      </c>
      <c r="E24" s="39">
        <v>-962.11235714488703</v>
      </c>
    </row>
    <row r="25" spans="2:5" ht="18" customHeight="1" x14ac:dyDescent="0.25">
      <c r="B25" s="10" t="s">
        <v>22</v>
      </c>
      <c r="C25" s="33">
        <v>3.4646003900000002</v>
      </c>
      <c r="D25" s="11">
        <v>174.131069361383</v>
      </c>
      <c r="E25" s="12">
        <v>-170.66646897138301</v>
      </c>
    </row>
    <row r="26" spans="2:5" ht="18" customHeight="1" x14ac:dyDescent="0.25">
      <c r="B26" s="37" t="s">
        <v>23</v>
      </c>
      <c r="C26" s="38">
        <v>306.68761760000007</v>
      </c>
      <c r="D26" s="38">
        <v>255.56943857267001</v>
      </c>
      <c r="E26" s="39">
        <v>51.118179027330058</v>
      </c>
    </row>
    <row r="27" spans="2:5" ht="18" customHeight="1" x14ac:dyDescent="0.25">
      <c r="B27" s="10" t="s">
        <v>24</v>
      </c>
      <c r="C27" s="33">
        <v>6.1856347900000097</v>
      </c>
      <c r="D27" s="11">
        <v>45.47</v>
      </c>
      <c r="E27" s="12">
        <v>-39.28436520999999</v>
      </c>
    </row>
    <row r="28" spans="2:5" ht="18" customHeight="1" x14ac:dyDescent="0.25">
      <c r="B28" s="37" t="s">
        <v>25</v>
      </c>
      <c r="C28" s="38">
        <v>1052.2073530600001</v>
      </c>
      <c r="D28" s="38">
        <v>810.0434093681381</v>
      </c>
      <c r="E28" s="39">
        <v>242.16394369186196</v>
      </c>
    </row>
    <row r="29" spans="2:5" ht="18" customHeight="1" x14ac:dyDescent="0.25">
      <c r="B29" s="10" t="s">
        <v>26</v>
      </c>
      <c r="C29" s="33">
        <v>458.02088673010007</v>
      </c>
      <c r="D29" s="11">
        <v>388.88964980999998</v>
      </c>
      <c r="E29" s="12">
        <v>69.131236920100093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32.060546770000016</v>
      </c>
      <c r="D31" s="11">
        <v>27.651598900000099</v>
      </c>
      <c r="E31" s="12">
        <v>4.4089478699999169</v>
      </c>
    </row>
    <row r="32" spans="2:5" ht="18" customHeight="1" thickBot="1" x14ac:dyDescent="0.3">
      <c r="B32" s="40" t="s">
        <v>29</v>
      </c>
      <c r="C32" s="38">
        <v>0.05</v>
      </c>
      <c r="D32" s="38">
        <v>47.21</v>
      </c>
      <c r="E32" s="39">
        <v>-47.160000000000004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1269.6300000000001</v>
      </c>
      <c r="D34" s="11">
        <v>1190.74</v>
      </c>
      <c r="E34" s="12">
        <v>78.8900000000001</v>
      </c>
    </row>
    <row r="35" spans="2:5" ht="18" customHeight="1" thickBot="1" x14ac:dyDescent="0.3">
      <c r="B35" s="40" t="s">
        <v>32</v>
      </c>
      <c r="C35" s="41">
        <v>1371.75</v>
      </c>
      <c r="D35" s="41">
        <v>1265.3900000000001</v>
      </c>
      <c r="E35" s="42">
        <v>106.3599999999999</v>
      </c>
    </row>
    <row r="36" spans="2:5" ht="18" customHeight="1" thickBot="1" x14ac:dyDescent="0.3">
      <c r="B36" s="16" t="s">
        <v>33</v>
      </c>
      <c r="C36" s="17"/>
      <c r="D36" s="17"/>
      <c r="E36" s="18"/>
    </row>
    <row r="37" spans="2:5" ht="18" customHeight="1" thickTop="1" x14ac:dyDescent="0.25">
      <c r="B37" s="10" t="s">
        <v>34</v>
      </c>
      <c r="C37" s="33">
        <v>9.8742239999999999</v>
      </c>
      <c r="D37" s="11">
        <v>5.9893999999999998</v>
      </c>
      <c r="E37" s="12">
        <v>3.8848240000000001</v>
      </c>
    </row>
    <row r="38" spans="2:5" ht="18" customHeight="1" thickBot="1" x14ac:dyDescent="0.3">
      <c r="B38" s="37" t="s">
        <v>35</v>
      </c>
      <c r="C38" s="38">
        <v>0</v>
      </c>
      <c r="D38" s="38">
        <v>4.789142</v>
      </c>
      <c r="E38" s="46">
        <v>-4.789142</v>
      </c>
    </row>
    <row r="39" spans="2:5" ht="18" customHeight="1" thickBot="1" x14ac:dyDescent="0.3">
      <c r="B39" s="19" t="s">
        <v>36</v>
      </c>
      <c r="C39" s="20">
        <f>+SUM(C6:C38)</f>
        <v>550590.51573736011</v>
      </c>
      <c r="D39" s="20">
        <f>+SUM(D6:D38)</f>
        <v>448552.92376564542</v>
      </c>
      <c r="E39" s="52">
        <f>+C39-D39</f>
        <v>102037.59197171469</v>
      </c>
    </row>
    <row r="40" spans="2:5" ht="15" customHeight="1" x14ac:dyDescent="0.25"/>
    <row r="41" spans="2:5" x14ac:dyDescent="0.25">
      <c r="B41" s="32"/>
      <c r="C41" s="32"/>
      <c r="D41" s="32"/>
      <c r="E41" s="32"/>
    </row>
    <row r="42" spans="2:5" x14ac:dyDescent="0.25">
      <c r="B42" s="32"/>
      <c r="C42" s="32"/>
      <c r="D42" s="32"/>
      <c r="E42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October 2023&amp;RPage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5"/>
  <sheetViews>
    <sheetView tabSelected="1" view="pageBreakPreview" zoomScale="90" zoomScaleNormal="90" zoomScaleSheetLayoutView="90" workbookViewId="0">
      <selection activeCell="B54" sqref="B54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54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154056.29247964849</v>
      </c>
      <c r="D8" s="38">
        <v>121025.42822651479</v>
      </c>
      <c r="E8" s="38">
        <v>4346.1399476058159</v>
      </c>
      <c r="F8" s="38">
        <v>5080.2716993785052</v>
      </c>
      <c r="G8" s="38">
        <v>26497.122436602855</v>
      </c>
      <c r="H8" s="38">
        <v>24511.926541741748</v>
      </c>
      <c r="I8" s="38">
        <v>8337.026534455279</v>
      </c>
      <c r="J8" s="38">
        <v>6843.4227934167857</v>
      </c>
      <c r="K8" s="38">
        <v>48.408012599999999</v>
      </c>
      <c r="L8" s="39">
        <v>47.350586302560977</v>
      </c>
    </row>
    <row r="9" spans="2:12" ht="16.5" customHeight="1" x14ac:dyDescent="0.25">
      <c r="B9" s="10" t="s">
        <v>6</v>
      </c>
      <c r="C9" s="11">
        <v>57230.969248487774</v>
      </c>
      <c r="D9" s="11">
        <v>53126.501341669937</v>
      </c>
      <c r="E9" s="11">
        <v>926.22499007122428</v>
      </c>
      <c r="F9" s="11">
        <v>2232.3358192130231</v>
      </c>
      <c r="G9" s="11">
        <v>4217.3371557</v>
      </c>
      <c r="H9" s="11">
        <v>3333.1227981599895</v>
      </c>
      <c r="I9" s="11">
        <v>2767.6977095505172</v>
      </c>
      <c r="J9" s="11">
        <v>623.43647521155731</v>
      </c>
      <c r="K9" s="11">
        <v>30.412410670000003</v>
      </c>
      <c r="L9" s="12">
        <v>0.29883093950400003</v>
      </c>
    </row>
    <row r="10" spans="2:12" ht="16.5" customHeight="1" x14ac:dyDescent="0.25">
      <c r="B10" s="37" t="s">
        <v>7</v>
      </c>
      <c r="C10" s="38">
        <v>1336.8233605524103</v>
      </c>
      <c r="D10" s="38">
        <v>1947.6717882260209</v>
      </c>
      <c r="E10" s="38">
        <v>113.72675181943372</v>
      </c>
      <c r="F10" s="38">
        <v>140.59905895030425</v>
      </c>
      <c r="G10" s="38">
        <v>6.0003031499999997</v>
      </c>
      <c r="H10" s="38">
        <v>321.105805862311</v>
      </c>
      <c r="I10" s="38">
        <v>40.668246119999999</v>
      </c>
      <c r="J10" s="38">
        <v>27.588991740792007</v>
      </c>
      <c r="K10" s="38">
        <v>13.11856427</v>
      </c>
      <c r="L10" s="39">
        <v>6.4743028003990002</v>
      </c>
    </row>
    <row r="11" spans="2:12" ht="16.5" customHeight="1" x14ac:dyDescent="0.25">
      <c r="B11" s="10" t="s">
        <v>8</v>
      </c>
      <c r="C11" s="11">
        <v>7900.5914619075274</v>
      </c>
      <c r="D11" s="11">
        <v>9779.7951291400059</v>
      </c>
      <c r="E11" s="11">
        <v>0</v>
      </c>
      <c r="F11" s="11">
        <v>0</v>
      </c>
      <c r="G11" s="11">
        <v>200.25250000904876</v>
      </c>
      <c r="H11" s="11">
        <v>0</v>
      </c>
      <c r="I11" s="11">
        <v>5835.0459638999337</v>
      </c>
      <c r="J11" s="11">
        <v>280.58583417000034</v>
      </c>
      <c r="K11" s="11">
        <v>0</v>
      </c>
      <c r="L11" s="12">
        <v>0</v>
      </c>
    </row>
    <row r="12" spans="2:12" ht="16.5" customHeight="1" x14ac:dyDescent="0.25">
      <c r="B12" s="37" t="s">
        <v>9</v>
      </c>
      <c r="C12" s="38">
        <v>500</v>
      </c>
      <c r="D12" s="38">
        <v>1.8075098511000004E-2</v>
      </c>
      <c r="E12" s="38">
        <v>0</v>
      </c>
      <c r="F12" s="38">
        <v>5.8181933550970637</v>
      </c>
      <c r="G12" s="38">
        <v>34.800462200000005</v>
      </c>
      <c r="H12" s="38">
        <v>65.813116160401933</v>
      </c>
      <c r="I12" s="38">
        <v>5.1313700000000004E-2</v>
      </c>
      <c r="J12" s="38">
        <v>2.6466904583429973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15984.324331530001</v>
      </c>
      <c r="D13" s="11">
        <v>2309.6616947799998</v>
      </c>
      <c r="E13" s="11">
        <v>433.96208472000001</v>
      </c>
      <c r="F13" s="11">
        <v>0.32137774573040001</v>
      </c>
      <c r="G13" s="11">
        <v>6596.4297828200006</v>
      </c>
      <c r="H13" s="11">
        <v>6829.569859364743</v>
      </c>
      <c r="I13" s="11">
        <v>3021.5606828113168</v>
      </c>
      <c r="J13" s="11">
        <v>905.99313738797434</v>
      </c>
      <c r="K13" s="11">
        <v>0</v>
      </c>
      <c r="L13" s="12">
        <v>0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18874.244969880012</v>
      </c>
      <c r="D15" s="11">
        <v>10347.584860271658</v>
      </c>
      <c r="E15" s="11">
        <v>0</v>
      </c>
      <c r="F15" s="11">
        <v>8.6721797091952979</v>
      </c>
      <c r="G15" s="11">
        <v>0</v>
      </c>
      <c r="H15" s="11">
        <v>396.4557879311165</v>
      </c>
      <c r="I15" s="11">
        <v>1.8210054299999996</v>
      </c>
      <c r="J15" s="11">
        <v>53.258663583248001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25.466312179999999</v>
      </c>
      <c r="D16" s="38">
        <v>32.736809059999999</v>
      </c>
      <c r="E16" s="38">
        <v>3.1570000000000001E-3</v>
      </c>
      <c r="F16" s="38">
        <v>0</v>
      </c>
      <c r="G16" s="38">
        <v>0</v>
      </c>
      <c r="H16" s="38">
        <v>0</v>
      </c>
      <c r="I16" s="38">
        <v>1.39912584</v>
      </c>
      <c r="J16" s="38">
        <v>1.10377463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577.18121360407986</v>
      </c>
      <c r="D17" s="11">
        <v>798.53029619751976</v>
      </c>
      <c r="E17" s="11">
        <v>4.8801640000000015</v>
      </c>
      <c r="F17" s="11">
        <v>6.4419782434139998</v>
      </c>
      <c r="G17" s="11">
        <v>0</v>
      </c>
      <c r="H17" s="11">
        <v>0</v>
      </c>
      <c r="I17" s="11">
        <v>1.199592145478269</v>
      </c>
      <c r="J17" s="11">
        <v>11.52142373</v>
      </c>
      <c r="K17" s="11">
        <v>0</v>
      </c>
      <c r="L17" s="12">
        <v>0</v>
      </c>
    </row>
    <row r="18" spans="2:12" ht="16.5" customHeight="1" x14ac:dyDescent="0.25">
      <c r="B18" s="37" t="s">
        <v>14</v>
      </c>
      <c r="C18" s="38">
        <v>8.4259696000000002</v>
      </c>
      <c r="D18" s="38">
        <v>2.84718837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</row>
    <row r="19" spans="2:12" ht="16.5" customHeight="1" x14ac:dyDescent="0.25">
      <c r="B19" s="10" t="s">
        <v>15</v>
      </c>
      <c r="C19" s="11">
        <v>15.77461018</v>
      </c>
      <c r="D19" s="11">
        <v>8.6046416199999989</v>
      </c>
      <c r="E19" s="11">
        <v>0</v>
      </c>
      <c r="F19" s="11">
        <v>0</v>
      </c>
      <c r="G19" s="11">
        <v>3.9604180000000003E-2</v>
      </c>
      <c r="H19" s="11">
        <v>1.631993E-2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96724.498208860547</v>
      </c>
      <c r="D21" s="11">
        <v>106059.52968652215</v>
      </c>
      <c r="E21" s="11">
        <v>1276.6453624983164</v>
      </c>
      <c r="F21" s="11">
        <v>1162.1537193868976</v>
      </c>
      <c r="G21" s="11">
        <v>29352.573653598422</v>
      </c>
      <c r="H21" s="11">
        <v>23041.651987209338</v>
      </c>
      <c r="I21" s="11">
        <v>7197.5160937983419</v>
      </c>
      <c r="J21" s="11">
        <v>5485.3794770724644</v>
      </c>
      <c r="K21" s="11">
        <v>29.469366241579319</v>
      </c>
      <c r="L21" s="12">
        <v>29.408984672516002</v>
      </c>
    </row>
    <row r="22" spans="2:12" ht="16.5" customHeight="1" x14ac:dyDescent="0.25">
      <c r="B22" s="37" t="s">
        <v>18</v>
      </c>
      <c r="C22" s="38">
        <v>71589.106018284961</v>
      </c>
      <c r="D22" s="38">
        <v>39631.446146090115</v>
      </c>
      <c r="E22" s="38">
        <v>317.31321011471897</v>
      </c>
      <c r="F22" s="38">
        <v>123.87250177547573</v>
      </c>
      <c r="G22" s="38">
        <v>1611.3417616099996</v>
      </c>
      <c r="H22" s="38">
        <v>1618.4842753144021</v>
      </c>
      <c r="I22" s="38">
        <v>12315.38771353439</v>
      </c>
      <c r="J22" s="38">
        <v>7902.5953048970678</v>
      </c>
      <c r="K22" s="38">
        <v>1.696493E-2</v>
      </c>
      <c r="L22" s="39">
        <v>6.6822150582000001E-2</v>
      </c>
    </row>
    <row r="23" spans="2:12" ht="16.5" customHeight="1" x14ac:dyDescent="0.25">
      <c r="B23" s="10" t="s">
        <v>19</v>
      </c>
      <c r="C23" s="11">
        <v>2865.7654552917943</v>
      </c>
      <c r="D23" s="11">
        <v>4198.4827138918608</v>
      </c>
      <c r="E23" s="11">
        <v>133.91095172329693</v>
      </c>
      <c r="F23" s="11">
        <v>182.20348804434389</v>
      </c>
      <c r="G23" s="11">
        <v>60.131318768198675</v>
      </c>
      <c r="H23" s="11">
        <v>145.938480079096</v>
      </c>
      <c r="I23" s="11">
        <v>249.08266609294674</v>
      </c>
      <c r="J23" s="11">
        <v>275.65735652176267</v>
      </c>
      <c r="K23" s="11">
        <v>20.035</v>
      </c>
      <c r="L23" s="12">
        <v>49.851898494757997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2352.6962396900008</v>
      </c>
      <c r="D26" s="38">
        <v>3285.4844613700002</v>
      </c>
      <c r="E26" s="38">
        <v>0.14042742999999999</v>
      </c>
      <c r="F26" s="38">
        <v>1.9239824217579999</v>
      </c>
      <c r="G26" s="38">
        <v>0</v>
      </c>
      <c r="H26" s="38">
        <v>27.540580473129001</v>
      </c>
      <c r="I26" s="38">
        <v>0</v>
      </c>
      <c r="J26" s="38">
        <v>0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3.4646003899999993</v>
      </c>
      <c r="D27" s="11">
        <v>156.49362891542651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17.637440445956482</v>
      </c>
      <c r="K27" s="11">
        <v>0</v>
      </c>
      <c r="L27" s="12">
        <v>0</v>
      </c>
    </row>
    <row r="28" spans="2:12" ht="16.5" customHeight="1" x14ac:dyDescent="0.25">
      <c r="B28" s="37" t="s">
        <v>23</v>
      </c>
      <c r="C28" s="38">
        <v>306.68761760000007</v>
      </c>
      <c r="D28" s="38">
        <v>244.70223251564698</v>
      </c>
      <c r="E28" s="38">
        <v>0</v>
      </c>
      <c r="F28" s="38">
        <v>10.667206061529999</v>
      </c>
      <c r="G28" s="38">
        <v>0</v>
      </c>
      <c r="H28" s="38">
        <v>0</v>
      </c>
      <c r="I28" s="38">
        <v>0</v>
      </c>
      <c r="J28" s="38">
        <v>0.19999999549299999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3.1644820242089389</v>
      </c>
      <c r="D29" s="11">
        <v>12.719085393668401</v>
      </c>
      <c r="E29" s="11">
        <v>0</v>
      </c>
      <c r="F29" s="11">
        <v>0</v>
      </c>
      <c r="G29" s="11">
        <v>0</v>
      </c>
      <c r="H29" s="11">
        <v>0</v>
      </c>
      <c r="I29" s="11">
        <v>3.0211527657910695</v>
      </c>
      <c r="J29" s="11">
        <v>32.750731856331598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1036.8950557381456</v>
      </c>
      <c r="D30" s="38">
        <v>762.3266777675351</v>
      </c>
      <c r="E30" s="38">
        <v>6.53563832830688</v>
      </c>
      <c r="F30" s="38">
        <v>7.1532525899389983</v>
      </c>
      <c r="G30" s="38">
        <v>0</v>
      </c>
      <c r="H30" s="38">
        <v>2.6067358015770048</v>
      </c>
      <c r="I30" s="38">
        <v>8.7767003535475308</v>
      </c>
      <c r="J30" s="38">
        <v>37.956743209087001</v>
      </c>
      <c r="K30" s="38">
        <v>0</v>
      </c>
      <c r="L30" s="39">
        <v>0</v>
      </c>
    </row>
    <row r="31" spans="2:12" ht="16.5" customHeight="1" x14ac:dyDescent="0.25">
      <c r="B31" s="10" t="s">
        <v>26</v>
      </c>
      <c r="C31" s="11">
        <v>455.98892642268788</v>
      </c>
      <c r="D31" s="11">
        <v>312.71422238061456</v>
      </c>
      <c r="E31" s="11">
        <v>0</v>
      </c>
      <c r="F31" s="11">
        <v>0</v>
      </c>
      <c r="G31" s="11">
        <v>0</v>
      </c>
      <c r="H31" s="11">
        <v>0</v>
      </c>
      <c r="I31" s="11">
        <v>2.0319603148043095</v>
      </c>
      <c r="J31" s="11">
        <v>76.247450909385449</v>
      </c>
      <c r="K31" s="11">
        <v>0</v>
      </c>
      <c r="L31" s="12">
        <v>0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17.009086711631561</v>
      </c>
      <c r="D33" s="11">
        <v>19.4080773563641</v>
      </c>
      <c r="E33" s="11">
        <v>0.41356947258547999</v>
      </c>
      <c r="F33" s="11">
        <v>0.48349647585011002</v>
      </c>
      <c r="G33" s="11">
        <v>0</v>
      </c>
      <c r="H33" s="11">
        <v>0</v>
      </c>
      <c r="I33" s="11">
        <v>14.63789058578296</v>
      </c>
      <c r="J33" s="11">
        <v>7.7600250677857998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41.932857184202902</v>
      </c>
      <c r="E34" s="38">
        <v>0</v>
      </c>
      <c r="F34" s="38">
        <v>9.3050006669860005E-2</v>
      </c>
      <c r="G34" s="38">
        <v>0</v>
      </c>
      <c r="H34" s="38">
        <v>0</v>
      </c>
      <c r="I34" s="38">
        <v>5.0000001707039991E-2</v>
      </c>
      <c r="J34" s="38">
        <v>5.1863361391272198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1053.23</v>
      </c>
      <c r="D36" s="11">
        <v>1039.48</v>
      </c>
      <c r="E36" s="11">
        <v>154.36000000000001</v>
      </c>
      <c r="F36" s="11">
        <v>124.48</v>
      </c>
      <c r="G36" s="11">
        <v>33.520000000000003</v>
      </c>
      <c r="H36" s="11">
        <v>8.51</v>
      </c>
      <c r="I36" s="11">
        <v>1.4</v>
      </c>
      <c r="J36" s="11">
        <v>0.54</v>
      </c>
      <c r="K36" s="11">
        <v>27.1</v>
      </c>
      <c r="L36" s="12">
        <v>17.73</v>
      </c>
    </row>
    <row r="37" spans="2:12" ht="16.5" customHeight="1" thickBot="1" x14ac:dyDescent="0.3">
      <c r="B37" s="40" t="s">
        <v>32</v>
      </c>
      <c r="C37" s="41">
        <v>1085.71</v>
      </c>
      <c r="D37" s="41">
        <v>983.45</v>
      </c>
      <c r="E37" s="41">
        <v>233.45</v>
      </c>
      <c r="F37" s="41">
        <v>226.75</v>
      </c>
      <c r="G37" s="41">
        <v>4.2300000000000004</v>
      </c>
      <c r="H37" s="41">
        <v>2.81</v>
      </c>
      <c r="I37" s="41">
        <v>25.38</v>
      </c>
      <c r="J37" s="41">
        <v>24.2</v>
      </c>
      <c r="K37" s="41">
        <v>22.98</v>
      </c>
      <c r="L37" s="42">
        <v>28.17</v>
      </c>
    </row>
    <row r="38" spans="2:12" ht="16.5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16.5" customHeight="1" thickTop="1" x14ac:dyDescent="0.25">
      <c r="B39" s="10" t="s">
        <v>34</v>
      </c>
      <c r="C39" s="11">
        <v>9.8742239999999999</v>
      </c>
      <c r="D39" s="49">
        <v>5.9893999999999998</v>
      </c>
      <c r="E39" s="53">
        <v>0</v>
      </c>
      <c r="F39" s="5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2">
        <v>0</v>
      </c>
    </row>
    <row r="40" spans="2:12" ht="16.5" customHeight="1" thickBot="1" x14ac:dyDescent="0.3">
      <c r="B40" s="44" t="s">
        <v>35</v>
      </c>
      <c r="C40" s="38">
        <v>0</v>
      </c>
      <c r="D40" s="38">
        <v>4.789142</v>
      </c>
      <c r="E40" s="45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9">
        <v>0</v>
      </c>
    </row>
    <row r="41" spans="2:12" ht="16.5" customHeight="1" thickBot="1" x14ac:dyDescent="0.3">
      <c r="B41" s="19" t="s">
        <v>36</v>
      </c>
      <c r="C41" s="20">
        <f t="shared" ref="C41:E41" si="0">+SUM(C8:C34)+SUM(C36:C37)+SUM(C39:C40)</f>
        <v>434014.18387258431</v>
      </c>
      <c r="D41" s="20">
        <f t="shared" si="0"/>
        <v>356138.32838233589</v>
      </c>
      <c r="E41" s="20">
        <f t="shared" si="0"/>
        <v>7947.7062547837004</v>
      </c>
      <c r="F41" s="20">
        <f t="shared" ref="F41:L41" si="1">+SUM(F8:F40)</f>
        <v>9314.2410033577326</v>
      </c>
      <c r="G41" s="20">
        <f t="shared" si="1"/>
        <v>68613.778978638526</v>
      </c>
      <c r="H41" s="20">
        <f t="shared" si="1"/>
        <v>60305.552288027851</v>
      </c>
      <c r="I41" s="20">
        <f t="shared" si="1"/>
        <v>39823.754351399832</v>
      </c>
      <c r="J41" s="20">
        <f t="shared" si="1"/>
        <v>22615.668650443167</v>
      </c>
      <c r="K41" s="20">
        <f t="shared" si="1"/>
        <v>191.54031871157932</v>
      </c>
      <c r="L41" s="52">
        <f t="shared" si="1"/>
        <v>179.35142536031998</v>
      </c>
    </row>
    <row r="42" spans="2:12" ht="15" customHeight="1" x14ac:dyDescent="0.25"/>
    <row r="43" spans="2:12" x14ac:dyDescent="0.25">
      <c r="B43" s="32"/>
      <c r="C43" s="32"/>
      <c r="D43" s="32"/>
      <c r="E43" s="32"/>
    </row>
    <row r="44" spans="2:12" ht="16.5" x14ac:dyDescent="0.25">
      <c r="B44" s="47"/>
      <c r="C44" s="47"/>
      <c r="D44" s="47"/>
      <c r="E44" s="47"/>
    </row>
    <row r="45" spans="2:12" x14ac:dyDescent="0.25">
      <c r="B45" s="32"/>
      <c r="C45" s="32"/>
      <c r="D45" s="32"/>
      <c r="E45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October 2023&amp;RPage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3"/>
  <sheetViews>
    <sheetView tabSelected="1" view="pageBreakPreview" zoomScale="90" zoomScaleNormal="90" zoomScaleSheetLayoutView="90" workbookViewId="0">
      <selection activeCell="B54" sqref="B54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78862.782831968667</v>
      </c>
      <c r="D8" s="38">
        <v>74662.851011259292</v>
      </c>
      <c r="E8" s="38">
        <v>1080.7352783839597</v>
      </c>
      <c r="F8" s="38">
        <v>1048.6786598931681</v>
      </c>
      <c r="G8" s="38">
        <v>2647.3202629848661</v>
      </c>
      <c r="H8" s="38">
        <v>3786.5982671188704</v>
      </c>
      <c r="I8" s="38">
        <v>960.88870163300146</v>
      </c>
      <c r="J8" s="38">
        <v>1020.5769890666824</v>
      </c>
      <c r="K8" s="38">
        <v>8593.5151836724835</v>
      </c>
      <c r="L8" s="38">
        <v>6070.1863574500003</v>
      </c>
      <c r="M8" s="38">
        <v>25157.99010935054</v>
      </c>
      <c r="N8" s="38">
        <v>28923.433623382345</v>
      </c>
      <c r="O8" s="38">
        <v>10549.441188528752</v>
      </c>
      <c r="P8" s="38">
        <v>3699.7019473892024</v>
      </c>
      <c r="Q8" s="38">
        <v>10639.40494283</v>
      </c>
      <c r="R8" s="38">
        <v>2917.2978602999997</v>
      </c>
      <c r="S8" s="38">
        <v>54792.887903619943</v>
      </c>
      <c r="T8" s="39">
        <v>35379.049997074937</v>
      </c>
    </row>
    <row r="9" spans="2:20" ht="18" customHeight="1" x14ac:dyDescent="0.25">
      <c r="B9" s="10" t="s">
        <v>6</v>
      </c>
      <c r="C9" s="11">
        <v>44971.878125264724</v>
      </c>
      <c r="D9" s="11">
        <v>43174.342985054864</v>
      </c>
      <c r="E9" s="11">
        <v>3605.8037946064642</v>
      </c>
      <c r="F9" s="11">
        <v>421.65637865999997</v>
      </c>
      <c r="G9" s="11">
        <v>953.84189365659188</v>
      </c>
      <c r="H9" s="11">
        <v>1171.1296984399999</v>
      </c>
      <c r="I9" s="11">
        <v>208.52037032999999</v>
      </c>
      <c r="J9" s="11">
        <v>166.25407444759301</v>
      </c>
      <c r="K9" s="11">
        <v>296.74739105999998</v>
      </c>
      <c r="L9" s="11">
        <v>8.12931414</v>
      </c>
      <c r="M9" s="11">
        <v>2241.5025735999998</v>
      </c>
      <c r="N9" s="11">
        <v>291.36985161988702</v>
      </c>
      <c r="O9" s="11">
        <v>839.92463707863863</v>
      </c>
      <c r="P9" s="11">
        <v>935.8862357039809</v>
      </c>
      <c r="Q9" s="11">
        <v>470.01816490999994</v>
      </c>
      <c r="R9" s="11">
        <v>290.89364623</v>
      </c>
      <c r="S9" s="11">
        <v>11584.394563973061</v>
      </c>
      <c r="T9" s="12">
        <v>12856.022247667735</v>
      </c>
    </row>
    <row r="10" spans="2:20" ht="18" customHeight="1" x14ac:dyDescent="0.25">
      <c r="B10" s="43" t="s">
        <v>7</v>
      </c>
      <c r="C10" s="45">
        <v>1139.4601517640476</v>
      </c>
      <c r="D10" s="38">
        <v>1319.4559294151229</v>
      </c>
      <c r="E10" s="38">
        <v>0</v>
      </c>
      <c r="F10" s="38">
        <v>16.880936350000002</v>
      </c>
      <c r="G10" s="38">
        <v>15.855283689999998</v>
      </c>
      <c r="H10" s="38">
        <v>276.87358648328399</v>
      </c>
      <c r="I10" s="38">
        <v>14.674068609999999</v>
      </c>
      <c r="J10" s="38">
        <v>104.09218965430699</v>
      </c>
      <c r="K10" s="38">
        <v>34.852235289999996</v>
      </c>
      <c r="L10" s="38">
        <v>206.086205801961</v>
      </c>
      <c r="M10" s="38">
        <v>0</v>
      </c>
      <c r="N10" s="38">
        <v>47.264444514646001</v>
      </c>
      <c r="O10" s="38">
        <v>8.3541000000000004E-2</v>
      </c>
      <c r="P10" s="38">
        <v>50</v>
      </c>
      <c r="Q10" s="38">
        <v>280.59364622779646</v>
      </c>
      <c r="R10" s="38">
        <v>26</v>
      </c>
      <c r="S10" s="38">
        <v>24.820143989999998</v>
      </c>
      <c r="T10" s="39">
        <v>396.79345536050801</v>
      </c>
    </row>
    <row r="11" spans="2:20" ht="18" customHeight="1" x14ac:dyDescent="0.25">
      <c r="B11" s="10" t="s">
        <v>8</v>
      </c>
      <c r="C11" s="11">
        <v>3557.8080317931981</v>
      </c>
      <c r="D11" s="11">
        <v>2972.0121639600002</v>
      </c>
      <c r="E11" s="11">
        <v>198.01669435662967</v>
      </c>
      <c r="F11" s="11">
        <v>1071.9300030700001</v>
      </c>
      <c r="G11" s="11">
        <v>0</v>
      </c>
      <c r="H11" s="11">
        <v>252.60201647</v>
      </c>
      <c r="I11" s="11">
        <v>548.67999999999995</v>
      </c>
      <c r="J11" s="11">
        <v>38.419171550000002</v>
      </c>
      <c r="K11" s="11">
        <v>0</v>
      </c>
      <c r="L11" s="11">
        <v>0</v>
      </c>
      <c r="M11" s="11">
        <v>2505.5254580000001</v>
      </c>
      <c r="N11" s="11">
        <v>3916.0398962099998</v>
      </c>
      <c r="O11" s="11">
        <v>275.78014327794551</v>
      </c>
      <c r="P11" s="11">
        <v>37.00408453</v>
      </c>
      <c r="Q11" s="11">
        <v>25.999999999590578</v>
      </c>
      <c r="R11" s="11">
        <v>26</v>
      </c>
      <c r="S11" s="11">
        <v>6824.0795983891421</v>
      </c>
      <c r="T11" s="12">
        <v>1746.3736275199999</v>
      </c>
    </row>
    <row r="12" spans="2:20" ht="18" customHeight="1" x14ac:dyDescent="0.25">
      <c r="B12" s="43" t="s">
        <v>9</v>
      </c>
      <c r="C12" s="45">
        <v>14.34631813</v>
      </c>
      <c r="D12" s="38">
        <v>10.425111966124994</v>
      </c>
      <c r="E12" s="38">
        <v>0</v>
      </c>
      <c r="F12" s="38">
        <v>0</v>
      </c>
      <c r="G12" s="38">
        <v>0</v>
      </c>
      <c r="H12" s="38">
        <v>4.9886889981509999</v>
      </c>
      <c r="I12" s="38">
        <v>0</v>
      </c>
      <c r="J12" s="38">
        <v>0</v>
      </c>
      <c r="K12" s="38">
        <v>0</v>
      </c>
      <c r="L12" s="38">
        <v>0</v>
      </c>
      <c r="M12" s="38">
        <v>6.2672700299999988</v>
      </c>
      <c r="N12" s="38">
        <v>0</v>
      </c>
      <c r="O12" s="38">
        <v>500</v>
      </c>
      <c r="P12" s="38">
        <v>0</v>
      </c>
      <c r="Q12" s="38">
        <v>0</v>
      </c>
      <c r="R12" s="38">
        <v>0</v>
      </c>
      <c r="S12" s="38">
        <v>14.238187740000004</v>
      </c>
      <c r="T12" s="39">
        <v>58.882274108076999</v>
      </c>
    </row>
    <row r="13" spans="2:20" ht="18" customHeight="1" x14ac:dyDescent="0.25">
      <c r="B13" s="10" t="s">
        <v>52</v>
      </c>
      <c r="C13" s="11">
        <v>10757.943662701315</v>
      </c>
      <c r="D13" s="11">
        <v>2232.8571923029349</v>
      </c>
      <c r="E13" s="11">
        <v>0</v>
      </c>
      <c r="F13" s="11">
        <v>0</v>
      </c>
      <c r="G13" s="11">
        <v>373.99612837000001</v>
      </c>
      <c r="H13" s="11">
        <v>14.25319417</v>
      </c>
      <c r="I13" s="11">
        <v>50.656541709999999</v>
      </c>
      <c r="J13" s="11">
        <v>0</v>
      </c>
      <c r="K13" s="11">
        <v>151.80196614000002</v>
      </c>
      <c r="L13" s="11">
        <v>41.546008819999997</v>
      </c>
      <c r="M13" s="11">
        <v>6543.1045109200004</v>
      </c>
      <c r="N13" s="11">
        <v>5141.9492543949564</v>
      </c>
      <c r="O13" s="11">
        <v>2.2539117699999998</v>
      </c>
      <c r="P13" s="11">
        <v>0</v>
      </c>
      <c r="Q13" s="11">
        <v>0</v>
      </c>
      <c r="R13" s="11">
        <v>0</v>
      </c>
      <c r="S13" s="11">
        <v>8156.5201602700017</v>
      </c>
      <c r="T13" s="12">
        <v>2614.9404195905563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10431.42766332001</v>
      </c>
      <c r="D15" s="11">
        <v>2291.4088616652184</v>
      </c>
      <c r="E15" s="11">
        <v>5500</v>
      </c>
      <c r="F15" s="11">
        <v>5568.1469671599998</v>
      </c>
      <c r="G15" s="11">
        <v>612.95245761000001</v>
      </c>
      <c r="H15" s="11">
        <v>83.74367814</v>
      </c>
      <c r="I15" s="11">
        <v>270</v>
      </c>
      <c r="J15" s="11">
        <v>0</v>
      </c>
      <c r="K15" s="11">
        <v>0</v>
      </c>
      <c r="L15" s="11">
        <v>0</v>
      </c>
      <c r="M15" s="11">
        <v>1461.9997351699999</v>
      </c>
      <c r="N15" s="11">
        <v>408.87746615000003</v>
      </c>
      <c r="O15" s="11">
        <v>9.0000000000000002E-6</v>
      </c>
      <c r="P15" s="11">
        <v>9.0000000000000002E-6</v>
      </c>
      <c r="Q15" s="11">
        <v>0</v>
      </c>
      <c r="R15" s="11">
        <v>0</v>
      </c>
      <c r="S15" s="11">
        <v>599.68920438999999</v>
      </c>
      <c r="T15" s="12">
        <v>2453.7971338500001</v>
      </c>
    </row>
    <row r="16" spans="2:20" ht="18" customHeight="1" x14ac:dyDescent="0.25">
      <c r="B16" s="43" t="s">
        <v>12</v>
      </c>
      <c r="C16" s="45">
        <v>13.868595019999999</v>
      </c>
      <c r="D16" s="38">
        <v>19.578149179999997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13</v>
      </c>
      <c r="P16" s="38">
        <v>0</v>
      </c>
      <c r="Q16" s="38">
        <v>0</v>
      </c>
      <c r="R16" s="38">
        <v>0</v>
      </c>
      <c r="S16" s="38">
        <v>0</v>
      </c>
      <c r="T16" s="39">
        <v>14.26243451</v>
      </c>
    </row>
    <row r="17" spans="2:20" ht="18" customHeight="1" x14ac:dyDescent="0.25">
      <c r="B17" s="10" t="s">
        <v>13</v>
      </c>
      <c r="C17" s="11">
        <v>103.6357909086625</v>
      </c>
      <c r="D17" s="11">
        <v>145.3171517364292</v>
      </c>
      <c r="E17" s="11">
        <v>2.2001789999999999</v>
      </c>
      <c r="F17" s="11">
        <v>0</v>
      </c>
      <c r="G17" s="11">
        <v>0</v>
      </c>
      <c r="H17" s="11">
        <v>87.444629550000002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477.42499984089579</v>
      </c>
      <c r="P17" s="11">
        <v>551.7068070645048</v>
      </c>
      <c r="Q17" s="11">
        <v>0</v>
      </c>
      <c r="R17" s="11">
        <v>0</v>
      </c>
      <c r="S17" s="11">
        <v>0</v>
      </c>
      <c r="T17" s="12">
        <v>32.025109819999997</v>
      </c>
    </row>
    <row r="18" spans="2:20" ht="18" customHeight="1" x14ac:dyDescent="0.25">
      <c r="B18" s="43" t="s">
        <v>14</v>
      </c>
      <c r="C18" s="45">
        <v>0.4259696</v>
      </c>
      <c r="D18" s="38">
        <v>2.84718837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8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2:20" ht="18" customHeight="1" x14ac:dyDescent="0.25">
      <c r="B19" s="10" t="s">
        <v>15</v>
      </c>
      <c r="C19" s="11">
        <v>15.814629969999999</v>
      </c>
      <c r="D19" s="11">
        <v>8.6209615499999988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27481.275188730495</v>
      </c>
      <c r="D21" s="11">
        <v>33004.920381602089</v>
      </c>
      <c r="E21" s="11">
        <v>5648.8370177902043</v>
      </c>
      <c r="F21" s="11">
        <v>3540.5570606197407</v>
      </c>
      <c r="G21" s="11">
        <v>1032.9907889057893</v>
      </c>
      <c r="H21" s="11">
        <v>924.22692628960203</v>
      </c>
      <c r="I21" s="11">
        <v>118.82685415500001</v>
      </c>
      <c r="J21" s="11">
        <v>13.04605514</v>
      </c>
      <c r="K21" s="11">
        <v>7537.664991315447</v>
      </c>
      <c r="L21" s="11">
        <v>6550.4344347100005</v>
      </c>
      <c r="M21" s="11">
        <v>30613.312724793752</v>
      </c>
      <c r="N21" s="11">
        <v>23742.520448883166</v>
      </c>
      <c r="O21" s="11">
        <v>1181.8577777268883</v>
      </c>
      <c r="P21" s="11">
        <v>1573.5283497777664</v>
      </c>
      <c r="Q21" s="11">
        <v>4987.6790730200009</v>
      </c>
      <c r="R21" s="11">
        <v>3946.2975406200003</v>
      </c>
      <c r="S21" s="11">
        <v>55977.444082299167</v>
      </c>
      <c r="T21" s="12">
        <v>62482.089373766008</v>
      </c>
    </row>
    <row r="22" spans="2:20" ht="18" customHeight="1" x14ac:dyDescent="0.25">
      <c r="B22" s="43" t="s">
        <v>18</v>
      </c>
      <c r="C22" s="45">
        <v>61291.71676723141</v>
      </c>
      <c r="D22" s="38">
        <v>34009.013858504237</v>
      </c>
      <c r="E22" s="38">
        <v>383.30091062000002</v>
      </c>
      <c r="F22" s="38">
        <v>307.67299171999997</v>
      </c>
      <c r="G22" s="38">
        <v>417.7701814113766</v>
      </c>
      <c r="H22" s="38">
        <v>285.23384217994391</v>
      </c>
      <c r="I22" s="38">
        <v>443.19431090781319</v>
      </c>
      <c r="J22" s="38">
        <v>315.48058334940742</v>
      </c>
      <c r="K22" s="38">
        <v>3656.7745550699979</v>
      </c>
      <c r="L22" s="38">
        <v>3398.9801927499998</v>
      </c>
      <c r="M22" s="38">
        <v>484.98626273545011</v>
      </c>
      <c r="N22" s="38">
        <v>225.45932138500001</v>
      </c>
      <c r="O22" s="38">
        <v>2664.8224185149998</v>
      </c>
      <c r="P22" s="38">
        <v>1223.244555049454</v>
      </c>
      <c r="Q22" s="38">
        <v>4818.5263468646317</v>
      </c>
      <c r="R22" s="38">
        <v>4915.8482898237562</v>
      </c>
      <c r="S22" s="38">
        <v>11671.169389168357</v>
      </c>
      <c r="T22" s="39">
        <v>4594.5742286658351</v>
      </c>
    </row>
    <row r="23" spans="2:20" ht="18" customHeight="1" x14ac:dyDescent="0.25">
      <c r="B23" s="10" t="s">
        <v>19</v>
      </c>
      <c r="C23" s="11">
        <v>2872.8465120827391</v>
      </c>
      <c r="D23" s="11">
        <v>3134.219655786666</v>
      </c>
      <c r="E23" s="11">
        <v>59.983836998860937</v>
      </c>
      <c r="F23" s="11">
        <v>64.366805290000002</v>
      </c>
      <c r="G23" s="11">
        <v>26.447190579999994</v>
      </c>
      <c r="H23" s="11">
        <v>137.31002454411959</v>
      </c>
      <c r="I23" s="11">
        <v>9.7441638099999999</v>
      </c>
      <c r="J23" s="11">
        <v>102.8161062030123</v>
      </c>
      <c r="K23" s="11">
        <v>0</v>
      </c>
      <c r="L23" s="11">
        <v>0</v>
      </c>
      <c r="M23" s="11">
        <v>0</v>
      </c>
      <c r="N23" s="11">
        <v>50</v>
      </c>
      <c r="O23" s="11">
        <v>189.95750923</v>
      </c>
      <c r="P23" s="11">
        <v>258.71499327766702</v>
      </c>
      <c r="Q23" s="11">
        <v>6.274999997266919</v>
      </c>
      <c r="R23" s="11">
        <v>480.7186281563408</v>
      </c>
      <c r="S23" s="11">
        <v>163.88568578736999</v>
      </c>
      <c r="T23" s="12">
        <v>624.20530288466387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1420.4149379510272</v>
      </c>
      <c r="D26" s="38">
        <v>61.213619616627895</v>
      </c>
      <c r="E26" s="38">
        <v>0</v>
      </c>
      <c r="F26" s="38">
        <v>0</v>
      </c>
      <c r="G26" s="38">
        <v>485.98668158999999</v>
      </c>
      <c r="H26" s="38">
        <v>82.937643954348999</v>
      </c>
      <c r="I26" s="38">
        <v>0</v>
      </c>
      <c r="J26" s="38">
        <v>18.59520936194</v>
      </c>
      <c r="K26" s="38">
        <v>0</v>
      </c>
      <c r="L26" s="38">
        <v>0</v>
      </c>
      <c r="M26" s="38">
        <v>50</v>
      </c>
      <c r="N26" s="38">
        <v>0</v>
      </c>
      <c r="O26" s="38">
        <v>18.1275471876152</v>
      </c>
      <c r="P26" s="38">
        <v>585.60894454999993</v>
      </c>
      <c r="Q26" s="38">
        <v>0</v>
      </c>
      <c r="R26" s="38">
        <v>0</v>
      </c>
      <c r="S26" s="38">
        <v>378.39750039135777</v>
      </c>
      <c r="T26" s="39">
        <v>2568.4894194819672</v>
      </c>
    </row>
    <row r="27" spans="2:20" ht="18" customHeight="1" x14ac:dyDescent="0.25">
      <c r="B27" s="10" t="s">
        <v>22</v>
      </c>
      <c r="C27" s="11">
        <v>3.4646003899999993</v>
      </c>
      <c r="D27" s="11">
        <v>173.79282513138301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2.5569999999999998E-4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0.33798853000000006</v>
      </c>
    </row>
    <row r="28" spans="2:20" ht="18" customHeight="1" x14ac:dyDescent="0.25">
      <c r="B28" s="43" t="s">
        <v>23</v>
      </c>
      <c r="C28" s="45">
        <v>306.68761760000007</v>
      </c>
      <c r="D28" s="38">
        <v>255.56943857266998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2:20" ht="18" customHeight="1" x14ac:dyDescent="0.25">
      <c r="B29" s="10" t="s">
        <v>24</v>
      </c>
      <c r="C29" s="11">
        <v>6.1856347900000097</v>
      </c>
      <c r="D29" s="11">
        <v>44.011375646129601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1.45844160387039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</v>
      </c>
    </row>
    <row r="30" spans="2:20" ht="18" customHeight="1" x14ac:dyDescent="0.25">
      <c r="B30" s="43" t="s">
        <v>25</v>
      </c>
      <c r="C30" s="45">
        <v>42.307290420000001</v>
      </c>
      <c r="D30" s="38">
        <v>129.67088061718829</v>
      </c>
      <c r="E30" s="38">
        <v>0</v>
      </c>
      <c r="F30" s="38">
        <v>0</v>
      </c>
      <c r="G30" s="38">
        <v>0</v>
      </c>
      <c r="H30" s="38">
        <v>8.6000000000000014</v>
      </c>
      <c r="I30" s="38">
        <v>0</v>
      </c>
      <c r="J30" s="38">
        <v>8.5579785521245597</v>
      </c>
      <c r="K30" s="38">
        <v>0</v>
      </c>
      <c r="L30" s="38">
        <v>0</v>
      </c>
      <c r="M30" s="38">
        <v>0</v>
      </c>
      <c r="N30" s="38">
        <v>0</v>
      </c>
      <c r="O30" s="38">
        <v>1009.9</v>
      </c>
      <c r="P30" s="38">
        <v>661.89999999924021</v>
      </c>
      <c r="Q30" s="38">
        <v>0</v>
      </c>
      <c r="R30" s="38">
        <v>0</v>
      </c>
      <c r="S30" s="38">
        <v>1.0399999999999999E-4</v>
      </c>
      <c r="T30" s="39">
        <v>1.3145501995850002</v>
      </c>
    </row>
    <row r="31" spans="2:20" ht="18" customHeight="1" x14ac:dyDescent="0.25">
      <c r="B31" s="10" t="s">
        <v>26</v>
      </c>
      <c r="C31" s="11">
        <v>457.17713873010001</v>
      </c>
      <c r="D31" s="11">
        <v>385.69298539148076</v>
      </c>
      <c r="E31" s="11">
        <v>0.66020199999999996</v>
      </c>
      <c r="F31" s="11">
        <v>0.66773647000000003</v>
      </c>
      <c r="G31" s="11">
        <v>0</v>
      </c>
      <c r="H31" s="11">
        <v>0.5</v>
      </c>
      <c r="I31" s="11">
        <v>0</v>
      </c>
      <c r="J31" s="11">
        <v>1.4706064275717301</v>
      </c>
      <c r="K31" s="11">
        <v>0</v>
      </c>
      <c r="L31" s="11">
        <v>0</v>
      </c>
      <c r="M31" s="11">
        <v>0</v>
      </c>
      <c r="N31" s="11">
        <v>0</v>
      </c>
      <c r="O31" s="11">
        <v>0.18350500000000003</v>
      </c>
      <c r="P31" s="11">
        <v>0</v>
      </c>
      <c r="Q31" s="11">
        <v>0</v>
      </c>
      <c r="R31" s="11">
        <v>0</v>
      </c>
      <c r="S31" s="11">
        <v>4.1E-5</v>
      </c>
      <c r="T31" s="12">
        <v>0.63034500094752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31.063046769129382</v>
      </c>
      <c r="D33" s="11">
        <v>27.6515989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0.99750000087061996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0.05</v>
      </c>
      <c r="D34" s="38">
        <v>47.21224333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1269.6400000000001</v>
      </c>
      <c r="D36" s="24">
        <v>1140.79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50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1371.75</v>
      </c>
      <c r="D37" s="41">
        <v>1265.3900000000001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</row>
    <row r="38" spans="2:20" ht="18" customHeight="1" thickBot="1" x14ac:dyDescent="0.3">
      <c r="B38" s="16" t="s">
        <v>33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2:20" ht="18" customHeight="1" thickTop="1" x14ac:dyDescent="0.25">
      <c r="B39" s="30" t="s">
        <v>34</v>
      </c>
      <c r="C39" s="31">
        <v>0</v>
      </c>
      <c r="D39" s="48">
        <v>0</v>
      </c>
      <c r="E39" s="54">
        <v>0</v>
      </c>
      <c r="F39" s="5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9.8742239999999999</v>
      </c>
      <c r="P39" s="24">
        <v>0</v>
      </c>
      <c r="Q39" s="24">
        <v>0</v>
      </c>
      <c r="R39" s="24">
        <v>0</v>
      </c>
      <c r="S39" s="24">
        <v>0</v>
      </c>
      <c r="T39" s="25">
        <v>5.9893999999999998</v>
      </c>
    </row>
    <row r="40" spans="2:20" ht="18" customHeight="1" thickBot="1" x14ac:dyDescent="0.3">
      <c r="B40" s="40" t="s">
        <v>35</v>
      </c>
      <c r="C40" s="41">
        <v>0</v>
      </c>
      <c r="D40" s="41">
        <v>0.19056600000000001</v>
      </c>
      <c r="E40" s="55">
        <v>0</v>
      </c>
      <c r="F40" s="41">
        <v>0.27087600000000001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4.3277000000000001</v>
      </c>
    </row>
    <row r="41" spans="2:20" ht="18" customHeight="1" thickBot="1" x14ac:dyDescent="0.3">
      <c r="B41" s="19" t="s">
        <v>36</v>
      </c>
      <c r="C41" s="20">
        <f t="shared" ref="C41:E41" si="0">+SUM(C8:C34)+SUM(C36:C37)+SUM(C39:C40)</f>
        <v>246423.97050513548</v>
      </c>
      <c r="D41" s="20">
        <f t="shared" si="0"/>
        <v>200519.05613555849</v>
      </c>
      <c r="E41" s="20">
        <f t="shared" si="0"/>
        <v>16479.537913756118</v>
      </c>
      <c r="F41" s="20">
        <f>+SUM(F8:F40)</f>
        <v>12040.828415232909</v>
      </c>
      <c r="G41" s="20">
        <f>+SUM(G8:G40)</f>
        <v>6567.1608687986245</v>
      </c>
      <c r="H41" s="20">
        <f>++SUM(H8:H40)</f>
        <v>7116.4421963383202</v>
      </c>
      <c r="I41" s="20">
        <f t="shared" ref="I41:T41" si="1">+SUM(I8:I40)</f>
        <v>2625.1850111558147</v>
      </c>
      <c r="J41" s="20">
        <f t="shared" si="1"/>
        <v>1790.767661056509</v>
      </c>
      <c r="K41" s="20">
        <f t="shared" si="1"/>
        <v>20271.35632254793</v>
      </c>
      <c r="L41" s="20">
        <f t="shared" si="1"/>
        <v>16275.362513671962</v>
      </c>
      <c r="M41" s="20">
        <f t="shared" si="1"/>
        <v>69064.688644599737</v>
      </c>
      <c r="N41" s="20">
        <f t="shared" si="1"/>
        <v>62746.914306540006</v>
      </c>
      <c r="O41" s="20">
        <f t="shared" si="1"/>
        <v>17740.631412155733</v>
      </c>
      <c r="P41" s="20">
        <f t="shared" si="1"/>
        <v>9627.2959263418161</v>
      </c>
      <c r="Q41" s="20">
        <f t="shared" si="1"/>
        <v>21229.494673850153</v>
      </c>
      <c r="R41" s="20">
        <f t="shared" si="1"/>
        <v>12603.055965130097</v>
      </c>
      <c r="S41" s="20">
        <f t="shared" si="1"/>
        <v>150187.52656501837</v>
      </c>
      <c r="T41" s="52">
        <f t="shared" si="1"/>
        <v>125834.10500803081</v>
      </c>
    </row>
    <row r="43" spans="2:20" ht="16.5" x14ac:dyDescent="0.25">
      <c r="B43" s="47"/>
      <c r="C43" s="47"/>
      <c r="D43" s="47"/>
      <c r="E43" s="47"/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3" orientation="landscape" r:id="rId1"/>
  <headerFooter>
    <oddFooter>&amp;LSales - Redemption Report - October 2023&amp;RPage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2023-11-27T13:05:03Z</dcterms:modified>
</cp:coreProperties>
</file>