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Desktop\Monthly Fact sheet\MFS 2023\Dec 2023\sales data\"/>
    </mc:Choice>
  </mc:AlternateContent>
  <xr:revisionPtr revIDLastSave="0" documentId="13_ncr:1_{6AFD9A13-2520-447E-A1DB-14E61588ADD1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SR'!$A$1:$L$46</definedName>
    <definedName name="_xlnm.Print_Area" localSheetId="2">'Investor wise breakup SR'!$A$1:$T$46</definedName>
    <definedName name="_xlnm.Print_Area" localSheetId="0">'SR Monthly report'!$A$1:$F$44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2" l="1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L44" i="3"/>
  <c r="K44" i="3"/>
  <c r="J44" i="3"/>
  <c r="I44" i="3"/>
  <c r="H44" i="3"/>
  <c r="G44" i="3"/>
  <c r="F44" i="3"/>
  <c r="E44" i="3"/>
  <c r="D44" i="3"/>
  <c r="C44" i="3"/>
  <c r="E42" i="1"/>
  <c r="D42" i="1"/>
  <c r="C42" i="1"/>
</calcChain>
</file>

<file path=xl/sharedStrings.xml><?xml version="1.0" encoding="utf-8"?>
<sst xmlns="http://schemas.openxmlformats.org/spreadsheetml/2006/main" count="163" uniqueCount="57">
  <si>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</si>
  <si>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</si>
  <si>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</si>
  <si>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</si>
  <si>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</si>
  <si>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</si>
  <si>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</si>
  <si>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</si>
  <si>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</si>
  <si>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</si>
  <si>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</si>
  <si>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</si>
  <si>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</si>
  <si>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</si>
  <si>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</si>
  <si>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</si>
  <si>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</si>
  <si>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</si>
  <si>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</si>
  <si>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</si>
  <si>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</si>
  <si>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</si>
  <si>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</si>
  <si>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</si>
  <si>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</si>
  <si>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</si>
  <si>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</si>
  <si>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</si>
  <si>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</si>
  <si>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</si>
  <si>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</si>
  <si>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</si>
  <si>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</si>
  <si>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</si>
  <si>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</si>
  <si>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</si>
  <si>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</si>
  <si>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</si>
  <si>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</si>
  <si>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</si>
  <si>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</si>
  <si>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</si>
  <si>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</si>
  <si>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</si>
  <si>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</si>
  <si>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</si>
  <si>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</si>
  <si>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</si>
  <si>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</si>
  <si>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</si>
  <si>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</si>
  <si>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</si>
  <si>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</si>
  <si>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December 2023 (in PKR millions)</t>
  </si>
  <si>
    <t>Channel Wise Break-up December 2023 (in PKR millions)</t>
  </si>
  <si>
    <t>Investor Wise Break-up December 2023 (in PKR millions)</t>
  </si>
  <si>
    <t>Employees Pension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</si>
</sst>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5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53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175711.69664222011</v>
      </c>
      <c r="D6" s="35">
        <v>179410.46517371127</v>
      </c>
      <c r="E6" s="36">
        <v>-3698.768531491165</v>
      </c>
    </row>
    <row r="7" spans="2:5" ht="18" customHeight="1" x14ac:dyDescent="0.25">
      <c r="B7" s="10" t="s">
        <v>6</v>
      </c>
      <c r="C7" s="33">
        <v>106839.48900409481</v>
      </c>
      <c r="D7" s="11">
        <v>94936.56763312695</v>
      </c>
      <c r="E7" s="12">
        <v>11902.921370967859</v>
      </c>
    </row>
    <row r="8" spans="2:5" ht="18" customHeight="1" x14ac:dyDescent="0.25">
      <c r="B8" s="37" t="s">
        <v>7</v>
      </c>
      <c r="C8" s="38">
        <v>4673.525739734655</v>
      </c>
      <c r="D8" s="38">
        <v>5624.6626222702735</v>
      </c>
      <c r="E8" s="39">
        <v>-951.1368825356185</v>
      </c>
    </row>
    <row r="9" spans="2:5" ht="18" customHeight="1" x14ac:dyDescent="0.25">
      <c r="B9" s="10" t="s">
        <v>8</v>
      </c>
      <c r="C9" s="33">
        <v>18838.872182694362</v>
      </c>
      <c r="D9" s="11">
        <v>14618.380598289999</v>
      </c>
      <c r="E9" s="12">
        <v>4220.4915844043626</v>
      </c>
    </row>
    <row r="10" spans="2:5" ht="18" customHeight="1" x14ac:dyDescent="0.25">
      <c r="B10" s="37" t="s">
        <v>9</v>
      </c>
      <c r="C10" s="38">
        <v>182.93359662</v>
      </c>
      <c r="D10" s="38">
        <v>43.269331166163006</v>
      </c>
      <c r="E10" s="39">
        <v>139.664265453837</v>
      </c>
    </row>
    <row r="11" spans="2:5" ht="18" customHeight="1" x14ac:dyDescent="0.25">
      <c r="B11" s="10" t="s">
        <v>52</v>
      </c>
      <c r="C11" s="33">
        <v>36665.036628500005</v>
      </c>
      <c r="D11" s="11">
        <v>12967.271892909735</v>
      </c>
      <c r="E11" s="12">
        <v>23697.76473559027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8684.4073156300019</v>
      </c>
      <c r="D13" s="11">
        <v>15992.705404939345</v>
      </c>
      <c r="E13" s="12">
        <v>-7308.2980893093427</v>
      </c>
    </row>
    <row r="14" spans="2:5" ht="18" customHeight="1" x14ac:dyDescent="0.25">
      <c r="B14" s="37" t="s">
        <v>12</v>
      </c>
      <c r="C14" s="38">
        <v>56.130472609999998</v>
      </c>
      <c r="D14" s="38">
        <v>10.703379159999999</v>
      </c>
      <c r="E14" s="39">
        <v>45.427093450000001</v>
      </c>
    </row>
    <row r="15" spans="2:5" ht="18" customHeight="1" x14ac:dyDescent="0.25">
      <c r="B15" s="10" t="s">
        <v>13</v>
      </c>
      <c r="C15" s="33">
        <v>1481.5364322899152</v>
      </c>
      <c r="D15" s="11">
        <v>1466.5107882988957</v>
      </c>
      <c r="E15" s="12">
        <v>15.025643991019479</v>
      </c>
    </row>
    <row r="16" spans="2:5" ht="18" customHeight="1" x14ac:dyDescent="0.25">
      <c r="B16" s="37" t="s">
        <v>14</v>
      </c>
      <c r="C16" s="38">
        <v>301.63717814</v>
      </c>
      <c r="D16" s="38">
        <v>278.73852324150397</v>
      </c>
      <c r="E16" s="39">
        <v>22.898654898496034</v>
      </c>
    </row>
    <row r="17" spans="2:5" ht="18" customHeight="1" x14ac:dyDescent="0.25">
      <c r="B17" s="10" t="s">
        <v>15</v>
      </c>
      <c r="C17" s="33">
        <v>24.118765139999997</v>
      </c>
      <c r="D17" s="11">
        <v>41.882279920000002</v>
      </c>
      <c r="E17" s="12">
        <v>-17.763514780000005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170999.92478494262</v>
      </c>
      <c r="D19" s="11">
        <v>141626.59925494116</v>
      </c>
      <c r="E19" s="12">
        <v>29373.325530001457</v>
      </c>
    </row>
    <row r="20" spans="2:5" ht="18" customHeight="1" x14ac:dyDescent="0.25">
      <c r="B20" s="37" t="s">
        <v>18</v>
      </c>
      <c r="C20" s="38">
        <v>144927.70138689197</v>
      </c>
      <c r="D20" s="38">
        <v>102649.17297346776</v>
      </c>
      <c r="E20" s="39">
        <v>42278.52841342421</v>
      </c>
    </row>
    <row r="21" spans="2:5" ht="18" customHeight="1" x14ac:dyDescent="0.25">
      <c r="B21" s="10" t="s">
        <v>19</v>
      </c>
      <c r="C21" s="33">
        <v>10944.201316125467</v>
      </c>
      <c r="D21" s="11">
        <v>11278.963386587649</v>
      </c>
      <c r="E21" s="12">
        <v>-334.76207046218224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554.22347000000002</v>
      </c>
      <c r="D24" s="38">
        <v>230.64096645708599</v>
      </c>
      <c r="E24" s="39">
        <v>323.58250354291403</v>
      </c>
    </row>
    <row r="25" spans="2:5" ht="18" customHeight="1" x14ac:dyDescent="0.25">
      <c r="B25" s="10" t="s">
        <v>22</v>
      </c>
      <c r="C25" s="33">
        <v>0</v>
      </c>
      <c r="D25" s="11">
        <v>102.31830828</v>
      </c>
      <c r="E25" s="12">
        <v>-102.31830828</v>
      </c>
    </row>
    <row r="26" spans="2:5" ht="18" customHeight="1" x14ac:dyDescent="0.25">
      <c r="B26" s="37" t="s">
        <v>23</v>
      </c>
      <c r="C26" s="38">
        <v>28.871462940000004</v>
      </c>
      <c r="D26" s="38">
        <v>20.375561763070003</v>
      </c>
      <c r="E26" s="39">
        <v>8.4959011769300012</v>
      </c>
    </row>
    <row r="27" spans="2:5" ht="18" customHeight="1" x14ac:dyDescent="0.25">
      <c r="B27" s="10" t="s">
        <v>24</v>
      </c>
      <c r="C27" s="33">
        <v>97.157183220000007</v>
      </c>
      <c r="D27" s="11">
        <v>147</v>
      </c>
      <c r="E27" s="12">
        <v>-49.842816779999993</v>
      </c>
    </row>
    <row r="28" spans="2:5" ht="18" customHeight="1" x14ac:dyDescent="0.25">
      <c r="B28" s="37" t="s">
        <v>25</v>
      </c>
      <c r="C28" s="38">
        <v>1437.1064916291987</v>
      </c>
      <c r="D28" s="38">
        <v>1249.3658655763832</v>
      </c>
      <c r="E28" s="39">
        <v>187.74062605281551</v>
      </c>
    </row>
    <row r="29" spans="2:5" ht="18" customHeight="1" x14ac:dyDescent="0.25">
      <c r="B29" s="10" t="s">
        <v>26</v>
      </c>
      <c r="C29" s="33">
        <v>98.114166320000038</v>
      </c>
      <c r="D29" s="11">
        <v>687.3523614799999</v>
      </c>
      <c r="E29" s="12">
        <v>-589.2381951599998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118.24077129000007</v>
      </c>
      <c r="D31" s="11">
        <v>185.12717312999999</v>
      </c>
      <c r="E31" s="12">
        <v>-66.88640183999992</v>
      </c>
    </row>
    <row r="32" spans="2:5" ht="18" customHeight="1" thickBot="1" x14ac:dyDescent="0.3">
      <c r="B32" s="40" t="s">
        <v>29</v>
      </c>
      <c r="C32" s="38">
        <v>0.08</v>
      </c>
      <c r="D32" s="38">
        <v>50.6</v>
      </c>
      <c r="E32" s="39">
        <v>-50.52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905.36</v>
      </c>
      <c r="D34" s="11">
        <v>952.45</v>
      </c>
      <c r="E34" s="12">
        <v>-47.090000000000032</v>
      </c>
    </row>
    <row r="35" spans="2:5" ht="18" customHeight="1" thickBot="1" x14ac:dyDescent="0.3">
      <c r="B35" s="40" t="s">
        <v>32</v>
      </c>
      <c r="C35" s="41">
        <v>3331.31</v>
      </c>
      <c r="D35" s="41">
        <v>3248</v>
      </c>
      <c r="E35" s="42">
        <v>83.309999999999945</v>
      </c>
    </row>
    <row r="36" spans="2:5" ht="18" customHeight="1" thickBot="1" x14ac:dyDescent="0.3">
      <c r="B36" s="13" t="s">
        <v>56</v>
      </c>
      <c r="C36" s="14"/>
      <c r="D36" s="14"/>
      <c r="E36" s="15"/>
    </row>
    <row r="37" spans="2:5" ht="18" customHeight="1" thickTop="1" x14ac:dyDescent="0.25">
      <c r="B37" s="10" t="s">
        <v>31</v>
      </c>
      <c r="C37" s="33">
        <v>193.4</v>
      </c>
      <c r="D37" s="11">
        <v>0</v>
      </c>
      <c r="E37" s="12">
        <v>193.4</v>
      </c>
    </row>
    <row r="38" spans="2:5" ht="18" customHeight="1" thickBot="1" x14ac:dyDescent="0.3">
      <c r="B38" s="40" t="s">
        <v>32</v>
      </c>
      <c r="C38" s="41">
        <v>297.60000000000002</v>
      </c>
      <c r="D38" s="41">
        <v>0</v>
      </c>
      <c r="E38" s="42">
        <v>297.60000000000002</v>
      </c>
    </row>
    <row r="39" spans="2:5" ht="18" customHeight="1" thickBot="1" x14ac:dyDescent="0.3">
      <c r="B39" s="16" t="s">
        <v>33</v>
      </c>
      <c r="C39" s="17"/>
      <c r="D39" s="17"/>
      <c r="E39" s="18"/>
    </row>
    <row r="40" spans="2:5" ht="18" customHeight="1" thickTop="1" x14ac:dyDescent="0.25">
      <c r="B40" s="10" t="s">
        <v>34</v>
      </c>
      <c r="C40" s="33">
        <v>0.24524699999999999</v>
      </c>
      <c r="D40" s="11">
        <v>61.609535999999999</v>
      </c>
      <c r="E40" s="12">
        <v>-61.364288999999999</v>
      </c>
    </row>
    <row r="41" spans="2:5" ht="18" customHeight="1" thickBot="1" x14ac:dyDescent="0.3">
      <c r="B41" s="37" t="s">
        <v>35</v>
      </c>
      <c r="C41" s="38">
        <v>2.8942899999999998</v>
      </c>
      <c r="D41" s="38">
        <v>4.1137811000000015</v>
      </c>
      <c r="E41" s="46">
        <v>-1.2194911000000017</v>
      </c>
    </row>
    <row r="42" spans="2:5" ht="18" customHeight="1" thickBot="1" x14ac:dyDescent="0.3">
      <c r="B42" s="19" t="s">
        <v>36</v>
      </c>
      <c r="C42" s="20">
        <f>+SUM(C6:C32)+SUM(C34:C35)+SUM(C37:C38)+SUM(C40:C41)</f>
        <v>687395.81452803314</v>
      </c>
      <c r="D42" s="20">
        <f>+SUM(D6:D32)+SUM(D34:D35)+SUM(D37:D38)+SUM(D40:D41)</f>
        <v>587884.84679581726</v>
      </c>
      <c r="E42" s="52">
        <f>+C42-D42</f>
        <v>99510.967732215882</v>
      </c>
    </row>
    <row r="43" spans="2:5" ht="15" customHeight="1" x14ac:dyDescent="0.25"/>
    <row r="44" spans="2:5" x14ac:dyDescent="0.25">
      <c r="B44" s="32"/>
      <c r="C44" s="32"/>
      <c r="D44" s="32"/>
      <c r="E44" s="32"/>
    </row>
    <row r="45" spans="2:5" x14ac:dyDescent="0.25">
      <c r="B45" s="32"/>
      <c r="C45" s="32"/>
      <c r="D45" s="32"/>
      <c r="E45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December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8"/>
  <sheetViews>
    <sheetView tabSelected="1" view="pageBreakPreview" topLeftCell="C27" zoomScale="90" zoomScaleNormal="90" zoomScaleSheetLayoutView="90" workbookViewId="0">
      <selection activeCell="B4" sqref="B4:E4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140863.65453728757</v>
      </c>
      <c r="D8" s="38">
        <v>152428.4171303655</v>
      </c>
      <c r="E8" s="38">
        <v>5059.5402632027453</v>
      </c>
      <c r="F8" s="38">
        <v>4355.0299542001139</v>
      </c>
      <c r="G8" s="38">
        <v>15019.047264512037</v>
      </c>
      <c r="H8" s="38">
        <v>9772.4681350703595</v>
      </c>
      <c r="I8" s="38">
        <v>14725.373123536448</v>
      </c>
      <c r="J8" s="38">
        <v>12822.418814331944</v>
      </c>
      <c r="K8" s="38">
        <v>44.089654325733385</v>
      </c>
      <c r="L8" s="39">
        <v>32.134994893314193</v>
      </c>
    </row>
    <row r="9" spans="2:12" ht="16.5" customHeight="1" x14ac:dyDescent="0.25">
      <c r="B9" s="10" t="s">
        <v>6</v>
      </c>
      <c r="C9" s="11">
        <v>92678.435538258709</v>
      </c>
      <c r="D9" s="11">
        <v>84558.787006249084</v>
      </c>
      <c r="E9" s="11">
        <v>644.69859256921086</v>
      </c>
      <c r="F9" s="11">
        <v>1211.9556909622795</v>
      </c>
      <c r="G9" s="11">
        <v>6399.8744784</v>
      </c>
      <c r="H9" s="11">
        <v>2114.0127243419347</v>
      </c>
      <c r="I9" s="11">
        <v>6916.9525060964188</v>
      </c>
      <c r="J9" s="11">
        <v>7005.4725298774219</v>
      </c>
      <c r="K9" s="11">
        <v>199.527828</v>
      </c>
      <c r="L9" s="12">
        <v>46.339601117130002</v>
      </c>
    </row>
    <row r="10" spans="2:12" ht="16.5" customHeight="1" x14ac:dyDescent="0.25">
      <c r="B10" s="37" t="s">
        <v>7</v>
      </c>
      <c r="C10" s="38">
        <v>4357.9079431934215</v>
      </c>
      <c r="D10" s="38">
        <v>4842.7113135349991</v>
      </c>
      <c r="E10" s="38">
        <v>271.39677251872843</v>
      </c>
      <c r="F10" s="38">
        <v>406.22488901527106</v>
      </c>
      <c r="G10" s="38">
        <v>13.333513289999999</v>
      </c>
      <c r="H10" s="38">
        <v>260.85816300712105</v>
      </c>
      <c r="I10" s="38">
        <v>24.472716126247541</v>
      </c>
      <c r="J10" s="38">
        <v>53.588519477837679</v>
      </c>
      <c r="K10" s="38">
        <v>6.4153562099999997</v>
      </c>
      <c r="L10" s="39">
        <v>61.285727435043995</v>
      </c>
    </row>
    <row r="11" spans="2:12" ht="16.5" customHeight="1" x14ac:dyDescent="0.25">
      <c r="B11" s="10" t="s">
        <v>8</v>
      </c>
      <c r="C11" s="11">
        <v>18737.998616694364</v>
      </c>
      <c r="D11" s="11">
        <v>14601.422820100002</v>
      </c>
      <c r="E11" s="11">
        <v>15.000888999999999</v>
      </c>
      <c r="F11" s="11">
        <v>3.5126599999999999E-3</v>
      </c>
      <c r="G11" s="11">
        <v>0</v>
      </c>
      <c r="H11" s="11">
        <v>0</v>
      </c>
      <c r="I11" s="11">
        <v>85.87267700000001</v>
      </c>
      <c r="J11" s="11">
        <v>16.954265529997606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170</v>
      </c>
      <c r="D12" s="38">
        <v>0</v>
      </c>
      <c r="E12" s="38">
        <v>0</v>
      </c>
      <c r="F12" s="38">
        <v>6.3212142877529995</v>
      </c>
      <c r="G12" s="38">
        <v>12.926931410000003</v>
      </c>
      <c r="H12" s="38">
        <v>33.72375678516201</v>
      </c>
      <c r="I12" s="38">
        <v>6.6652100000000004E-3</v>
      </c>
      <c r="J12" s="38">
        <v>1.5811768621677986</v>
      </c>
      <c r="K12" s="38">
        <v>0</v>
      </c>
      <c r="L12" s="39">
        <v>1.6431832310802035</v>
      </c>
    </row>
    <row r="13" spans="2:12" ht="16.5" customHeight="1" x14ac:dyDescent="0.25">
      <c r="B13" s="10" t="s">
        <v>52</v>
      </c>
      <c r="C13" s="11">
        <v>13710.065515700004</v>
      </c>
      <c r="D13" s="11">
        <v>1255.1403474948531</v>
      </c>
      <c r="E13" s="11">
        <v>1567.14969339</v>
      </c>
      <c r="F13" s="11">
        <v>190.75593080366178</v>
      </c>
      <c r="G13" s="11">
        <v>4918.0604077999997</v>
      </c>
      <c r="H13" s="11">
        <v>10465.852834722851</v>
      </c>
      <c r="I13" s="11">
        <v>16469.76104207</v>
      </c>
      <c r="J13" s="11">
        <v>1055.5227798883714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8659.5873201833438</v>
      </c>
      <c r="D15" s="11">
        <v>14504.624648106557</v>
      </c>
      <c r="E15" s="11">
        <v>0</v>
      </c>
      <c r="F15" s="11">
        <v>7.8244158451839994</v>
      </c>
      <c r="G15" s="11">
        <v>19.009084059999999</v>
      </c>
      <c r="H15" s="11">
        <v>1473.3878599989819</v>
      </c>
      <c r="I15" s="11">
        <v>5.8164004900000004</v>
      </c>
      <c r="J15" s="11">
        <v>6.8668023686310002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54.441540679999996</v>
      </c>
      <c r="D16" s="38">
        <v>8.48345035</v>
      </c>
      <c r="E16" s="38">
        <v>2.1229999999999999E-3</v>
      </c>
      <c r="F16" s="38">
        <v>0</v>
      </c>
      <c r="G16" s="38">
        <v>0</v>
      </c>
      <c r="H16" s="38">
        <v>0.5</v>
      </c>
      <c r="I16" s="38">
        <v>1.6867863399999998</v>
      </c>
      <c r="J16" s="38">
        <v>1.71990585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1449.4640647599151</v>
      </c>
      <c r="D17" s="11">
        <v>1426.1882642406067</v>
      </c>
      <c r="E17" s="11">
        <v>29.043427430000001</v>
      </c>
      <c r="F17" s="11">
        <v>29.865661837919006</v>
      </c>
      <c r="G17" s="11">
        <v>1.4999999999999999E-2</v>
      </c>
      <c r="H17" s="11">
        <v>0.19275626000000001</v>
      </c>
      <c r="I17" s="11">
        <v>3.0120433100000001</v>
      </c>
      <c r="J17" s="11">
        <v>8.7641398469270051</v>
      </c>
      <c r="K17" s="11">
        <v>2E-3</v>
      </c>
      <c r="L17" s="12">
        <v>1.5000000034430001</v>
      </c>
    </row>
    <row r="18" spans="2:12" ht="16.5" customHeight="1" x14ac:dyDescent="0.25">
      <c r="B18" s="37" t="s">
        <v>14</v>
      </c>
      <c r="C18" s="38">
        <v>301.63717814</v>
      </c>
      <c r="D18" s="38">
        <v>278.73852324150397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24.12</v>
      </c>
      <c r="D19" s="11">
        <v>41.88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144157.07258101736</v>
      </c>
      <c r="D21" s="11">
        <v>120661.94613813862</v>
      </c>
      <c r="E21" s="11">
        <v>1995.9977778807993</v>
      </c>
      <c r="F21" s="11">
        <v>2344.6803929773291</v>
      </c>
      <c r="G21" s="11">
        <v>18717.844081505791</v>
      </c>
      <c r="H21" s="11">
        <v>10907.580334782042</v>
      </c>
      <c r="I21" s="11">
        <v>6122.0548439642198</v>
      </c>
      <c r="J21" s="11">
        <v>7685.4580284314325</v>
      </c>
      <c r="K21" s="11">
        <v>6.1327131647549331</v>
      </c>
      <c r="L21" s="12">
        <v>26.735469423411665</v>
      </c>
    </row>
    <row r="22" spans="2:12" ht="16.5" customHeight="1" x14ac:dyDescent="0.25">
      <c r="B22" s="37" t="s">
        <v>18</v>
      </c>
      <c r="C22" s="38">
        <v>114765.15042221422</v>
      </c>
      <c r="D22" s="38">
        <v>84495.542361291416</v>
      </c>
      <c r="E22" s="38">
        <v>839.11051203146303</v>
      </c>
      <c r="F22" s="38">
        <v>326.2720783328229</v>
      </c>
      <c r="G22" s="38">
        <v>5114.9744047743034</v>
      </c>
      <c r="H22" s="38">
        <v>1642.0352517608105</v>
      </c>
      <c r="I22" s="38">
        <v>24184.260973526652</v>
      </c>
      <c r="J22" s="38">
        <v>16184.578399941469</v>
      </c>
      <c r="K22" s="38">
        <v>23.472243599791948</v>
      </c>
      <c r="L22" s="39">
        <v>2.0061480959999958E-2</v>
      </c>
    </row>
    <row r="23" spans="2:12" ht="16.5" customHeight="1" x14ac:dyDescent="0.25">
      <c r="B23" s="10" t="s">
        <v>19</v>
      </c>
      <c r="C23" s="11">
        <v>8263.3339213891995</v>
      </c>
      <c r="D23" s="11">
        <v>9176.6003710462537</v>
      </c>
      <c r="E23" s="11">
        <v>705.12598227085869</v>
      </c>
      <c r="F23" s="11">
        <v>667.21343500309604</v>
      </c>
      <c r="G23" s="11">
        <v>859.31510847568086</v>
      </c>
      <c r="H23" s="11">
        <v>133.69022693375499</v>
      </c>
      <c r="I23" s="11">
        <v>1107.5595166663445</v>
      </c>
      <c r="J23" s="11">
        <v>1264.9222603377182</v>
      </c>
      <c r="K23" s="11">
        <v>7.4281119999999996</v>
      </c>
      <c r="L23" s="12">
        <v>35.098876126817004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539.67944351999995</v>
      </c>
      <c r="D26" s="38">
        <v>216.05142109500002</v>
      </c>
      <c r="E26" s="38">
        <v>10.5</v>
      </c>
      <c r="F26" s="38">
        <v>2.637077727086</v>
      </c>
      <c r="G26" s="38">
        <v>0</v>
      </c>
      <c r="H26" s="38">
        <v>0</v>
      </c>
      <c r="I26" s="38">
        <v>4.0440264799999994</v>
      </c>
      <c r="J26" s="38">
        <v>9.1914045650000009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102.19257336980655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0.13338021019346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28.871462940000004</v>
      </c>
      <c r="D28" s="38">
        <v>16.075570468365001</v>
      </c>
      <c r="E28" s="38">
        <v>0</v>
      </c>
      <c r="F28" s="38">
        <v>4.2999912947050021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88.750231124382779</v>
      </c>
      <c r="D29" s="11">
        <v>111.204927046956</v>
      </c>
      <c r="E29" s="11">
        <v>0.10999999919848001</v>
      </c>
      <c r="F29" s="11">
        <v>1.0037225003671</v>
      </c>
      <c r="G29" s="11">
        <v>0</v>
      </c>
      <c r="H29" s="11">
        <v>0</v>
      </c>
      <c r="I29" s="11">
        <v>8.29695209641873</v>
      </c>
      <c r="J29" s="11">
        <v>34.821350452677002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1404.6367232916143</v>
      </c>
      <c r="D30" s="38">
        <v>1158.7098911597714</v>
      </c>
      <c r="E30" s="38">
        <v>10.771224141759092</v>
      </c>
      <c r="F30" s="38">
        <v>24.448370341676942</v>
      </c>
      <c r="G30" s="38">
        <v>0.23836364000000002</v>
      </c>
      <c r="H30" s="38">
        <v>0.44032688000000003</v>
      </c>
      <c r="I30" s="38">
        <v>21.46017441037031</v>
      </c>
      <c r="J30" s="38">
        <v>65.761776679414567</v>
      </c>
      <c r="K30" s="38">
        <v>0</v>
      </c>
      <c r="L30" s="39">
        <v>5.5005155200000076E-3</v>
      </c>
    </row>
    <row r="31" spans="2:12" ht="16.5" customHeight="1" x14ac:dyDescent="0.25">
      <c r="B31" s="10" t="s">
        <v>26</v>
      </c>
      <c r="C31" s="11">
        <v>90.406121715903538</v>
      </c>
      <c r="D31" s="11">
        <v>633.39031745134639</v>
      </c>
      <c r="E31" s="11">
        <v>0</v>
      </c>
      <c r="F31" s="11">
        <v>11.59815092</v>
      </c>
      <c r="G31" s="11">
        <v>0</v>
      </c>
      <c r="H31" s="11">
        <v>0</v>
      </c>
      <c r="I31" s="11">
        <v>7.7080444740964493</v>
      </c>
      <c r="J31" s="11">
        <v>42.363893108653471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81.762477453790993</v>
      </c>
      <c r="D33" s="11">
        <v>138.29177090942699</v>
      </c>
      <c r="E33" s="11">
        <v>0.56210248770223992</v>
      </c>
      <c r="F33" s="11">
        <v>0.54095970772755997</v>
      </c>
      <c r="G33" s="11">
        <v>0</v>
      </c>
      <c r="H33" s="11">
        <v>0</v>
      </c>
      <c r="I33" s="11">
        <v>35.916191348506914</v>
      </c>
      <c r="J33" s="11">
        <v>46.294442512845002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9.8850142967421575E-10</v>
      </c>
      <c r="D34" s="38">
        <v>39.352825820516799</v>
      </c>
      <c r="E34" s="38">
        <v>0</v>
      </c>
      <c r="F34" s="38">
        <v>0</v>
      </c>
      <c r="G34" s="38">
        <v>0</v>
      </c>
      <c r="H34" s="38">
        <v>0</v>
      </c>
      <c r="I34" s="38">
        <v>7.9352289011520014E-2</v>
      </c>
      <c r="J34" s="38">
        <v>11.267943869483201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525.27</v>
      </c>
      <c r="D36" s="11">
        <v>566.4</v>
      </c>
      <c r="E36" s="11">
        <v>118.4</v>
      </c>
      <c r="F36" s="11">
        <v>117</v>
      </c>
      <c r="G36" s="11">
        <v>216.8</v>
      </c>
      <c r="H36" s="11">
        <v>221.65</v>
      </c>
      <c r="I36" s="11">
        <v>0.92</v>
      </c>
      <c r="J36" s="11">
        <v>0.19</v>
      </c>
      <c r="K36" s="11">
        <v>43.96</v>
      </c>
      <c r="L36" s="12">
        <v>47.6</v>
      </c>
    </row>
    <row r="37" spans="2:12" ht="16.5" customHeight="1" thickBot="1" x14ac:dyDescent="0.3">
      <c r="B37" s="40" t="s">
        <v>32</v>
      </c>
      <c r="C37" s="41">
        <v>2603.6999999999998</v>
      </c>
      <c r="D37" s="41">
        <v>2597.23</v>
      </c>
      <c r="E37" s="41">
        <v>485.75</v>
      </c>
      <c r="F37" s="41">
        <v>456.51</v>
      </c>
      <c r="G37" s="41">
        <v>11.79</v>
      </c>
      <c r="H37" s="41">
        <v>9.4600000000000009</v>
      </c>
      <c r="I37" s="41">
        <v>142.69999999999999</v>
      </c>
      <c r="J37" s="41">
        <v>116.9</v>
      </c>
      <c r="K37" s="41">
        <v>87.32</v>
      </c>
      <c r="L37" s="42">
        <v>68</v>
      </c>
    </row>
    <row r="38" spans="2:12" ht="16.5" customHeight="1" thickBot="1" x14ac:dyDescent="0.3">
      <c r="B38" s="13" t="s">
        <v>56</v>
      </c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2:12" ht="16.5" customHeight="1" thickTop="1" x14ac:dyDescent="0.25">
      <c r="B39" s="10" t="s">
        <v>31</v>
      </c>
      <c r="C39" s="11">
        <v>266.39999999999998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31.2</v>
      </c>
      <c r="L39" s="12">
        <v>0</v>
      </c>
    </row>
    <row r="40" spans="2:12" ht="16.5" customHeight="1" thickBot="1" x14ac:dyDescent="0.3">
      <c r="B40" s="40" t="s">
        <v>32</v>
      </c>
      <c r="C40" s="41">
        <v>162.19999999999999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31.18</v>
      </c>
      <c r="L40" s="42">
        <v>0</v>
      </c>
    </row>
    <row r="41" spans="2:12" ht="16.5" customHeight="1" thickBot="1" x14ac:dyDescent="0.3">
      <c r="B41" s="16" t="s">
        <v>33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2:12" ht="16.5" customHeight="1" thickTop="1" x14ac:dyDescent="0.25">
      <c r="B42" s="10" t="s">
        <v>34</v>
      </c>
      <c r="C42" s="11">
        <v>0.24524699999999999</v>
      </c>
      <c r="D42" s="49">
        <v>61.609535999999999</v>
      </c>
      <c r="E42" s="53">
        <v>0</v>
      </c>
      <c r="F42" s="5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</row>
    <row r="43" spans="2:12" ht="16.5" customHeight="1" thickBot="1" x14ac:dyDescent="0.3">
      <c r="B43" s="44" t="s">
        <v>35</v>
      </c>
      <c r="C43" s="38">
        <v>2.8942899999999998</v>
      </c>
      <c r="D43" s="38">
        <v>4.1137810999999997</v>
      </c>
      <c r="E43" s="45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</row>
    <row r="44" spans="2:12" ht="16.5" customHeight="1" thickBot="1" x14ac:dyDescent="0.3">
      <c r="B44" s="19" t="s">
        <v>36</v>
      </c>
      <c r="C44" s="20">
        <f>+SUM(C8:C43)</f>
        <v>553987.68517656461</v>
      </c>
      <c r="D44" s="20">
        <f>+SUM(D8:D43)</f>
        <v>493925.10498858063</v>
      </c>
      <c r="E44" s="20">
        <f>+SUM(E8:E43)</f>
        <v>11753.159359922463</v>
      </c>
      <c r="F44" s="20">
        <f>+SUM(F8:F43)</f>
        <v>10164.185448416991</v>
      </c>
      <c r="G44" s="20">
        <f>+SUM(G8:G43)</f>
        <v>51303.228637867811</v>
      </c>
      <c r="H44" s="20">
        <f>+SUM(H8:H43)</f>
        <v>37035.852370543013</v>
      </c>
      <c r="I44" s="20">
        <f>+SUM(I8:I43)</f>
        <v>69867.954035434741</v>
      </c>
      <c r="J44" s="20">
        <f>+SUM(J8:J43)</f>
        <v>46434.771814142194</v>
      </c>
      <c r="K44" s="20">
        <f>+SUM(K8:K43)</f>
        <v>480.72790730028026</v>
      </c>
      <c r="L44" s="52">
        <f>+SUM(L8:L43)</f>
        <v>320.36341422672012</v>
      </c>
    </row>
    <row r="45" spans="2:12" ht="15" customHeight="1" x14ac:dyDescent="0.25"/>
    <row r="46" spans="2:12" x14ac:dyDescent="0.25">
      <c r="B46" s="32"/>
      <c r="C46" s="32"/>
      <c r="D46" s="32"/>
      <c r="E46" s="32"/>
    </row>
    <row r="47" spans="2:12" ht="16.5" x14ac:dyDescent="0.25">
      <c r="B47" s="47"/>
      <c r="C47" s="47"/>
      <c r="D47" s="47"/>
      <c r="E47" s="47"/>
    </row>
    <row r="48" spans="2:12" x14ac:dyDescent="0.25">
      <c r="B48" s="32"/>
      <c r="C48" s="32"/>
      <c r="D48" s="32"/>
      <c r="E48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December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6"/>
  <sheetViews>
    <sheetView tabSelected="1" view="pageBreakPreview" topLeftCell="C28" zoomScale="90" zoomScaleNormal="90" zoomScaleSheetLayoutView="90" workbookViewId="0">
      <selection activeCell="B4" sqref="B4:E4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70077.853772675357</v>
      </c>
      <c r="D8" s="38">
        <v>90150.680491711173</v>
      </c>
      <c r="E8" s="38">
        <v>1393.2457894483721</v>
      </c>
      <c r="F8" s="38">
        <v>2099.7170200410628</v>
      </c>
      <c r="G8" s="38">
        <v>3580.4586358806587</v>
      </c>
      <c r="H8" s="38">
        <v>2300.1786793530182</v>
      </c>
      <c r="I8" s="38">
        <v>458.95140281665641</v>
      </c>
      <c r="J8" s="38">
        <v>891.90474888026199</v>
      </c>
      <c r="K8" s="38">
        <v>465.65615103215106</v>
      </c>
      <c r="L8" s="38">
        <v>316.83098422</v>
      </c>
      <c r="M8" s="38">
        <v>26778.96512549106</v>
      </c>
      <c r="N8" s="38">
        <v>18759.706619760917</v>
      </c>
      <c r="O8" s="38">
        <v>2302.9575416130074</v>
      </c>
      <c r="P8" s="38">
        <v>7764.468231281443</v>
      </c>
      <c r="Q8" s="38">
        <v>827.294329821004</v>
      </c>
      <c r="R8" s="38">
        <v>5755.0882745400004</v>
      </c>
      <c r="S8" s="38">
        <v>69826.314808396157</v>
      </c>
      <c r="T8" s="39">
        <v>51371.8901241231</v>
      </c>
    </row>
    <row r="9" spans="2:20" ht="18" customHeight="1" x14ac:dyDescent="0.25">
      <c r="B9" s="10" t="s">
        <v>6</v>
      </c>
      <c r="C9" s="11">
        <v>76035.323679012232</v>
      </c>
      <c r="D9" s="11">
        <v>73584.199167015147</v>
      </c>
      <c r="E9" s="11">
        <v>772.69132401442062</v>
      </c>
      <c r="F9" s="11">
        <v>4407.0067122500004</v>
      </c>
      <c r="G9" s="11">
        <v>4896.4134028284043</v>
      </c>
      <c r="H9" s="11">
        <v>1311.95665504</v>
      </c>
      <c r="I9" s="11">
        <v>1013.4806105390745</v>
      </c>
      <c r="J9" s="11">
        <v>931.91728755999998</v>
      </c>
      <c r="K9" s="11">
        <v>483.17932786000006</v>
      </c>
      <c r="L9" s="11">
        <v>365.96083645000004</v>
      </c>
      <c r="M9" s="11">
        <v>6547.7553021438198</v>
      </c>
      <c r="N9" s="11">
        <v>3631.4434930000002</v>
      </c>
      <c r="O9" s="11">
        <v>1491.4111855344684</v>
      </c>
      <c r="P9" s="11">
        <v>1850.1575116628621</v>
      </c>
      <c r="Q9" s="11">
        <v>235.73136871999998</v>
      </c>
      <c r="R9" s="11">
        <v>48.1</v>
      </c>
      <c r="S9" s="11">
        <v>15363.502742671939</v>
      </c>
      <c r="T9" s="12">
        <v>8805.8258895698091</v>
      </c>
    </row>
    <row r="10" spans="2:20" ht="18" customHeight="1" x14ac:dyDescent="0.25">
      <c r="B10" s="43" t="s">
        <v>7</v>
      </c>
      <c r="C10" s="45">
        <v>4063.9764093814147</v>
      </c>
      <c r="D10" s="38">
        <v>4544.9239964363442</v>
      </c>
      <c r="E10" s="38">
        <v>11.714402</v>
      </c>
      <c r="F10" s="38">
        <v>124.85647563000001</v>
      </c>
      <c r="G10" s="38">
        <v>31.757963110000002</v>
      </c>
      <c r="H10" s="38">
        <v>243.14526730779801</v>
      </c>
      <c r="I10" s="38">
        <v>8.9995889899999995</v>
      </c>
      <c r="J10" s="38">
        <v>16.600000001213999</v>
      </c>
      <c r="K10" s="38">
        <v>71.380065160000015</v>
      </c>
      <c r="L10" s="38">
        <v>14</v>
      </c>
      <c r="M10" s="38">
        <v>99.999999999152166</v>
      </c>
      <c r="N10" s="38">
        <v>93.795432279871704</v>
      </c>
      <c r="O10" s="38">
        <v>287.84506990902401</v>
      </c>
      <c r="P10" s="38">
        <v>295.67767347997</v>
      </c>
      <c r="Q10" s="38">
        <v>0</v>
      </c>
      <c r="R10" s="38">
        <v>5.5918400000000004</v>
      </c>
      <c r="S10" s="38">
        <v>97.852233038808961</v>
      </c>
      <c r="T10" s="39">
        <v>286.07193713507604</v>
      </c>
    </row>
    <row r="11" spans="2:20" ht="18" customHeight="1" x14ac:dyDescent="0.25">
      <c r="B11" s="10" t="s">
        <v>8</v>
      </c>
      <c r="C11" s="11">
        <v>8596.7041489456842</v>
      </c>
      <c r="D11" s="11">
        <v>7331.7929757000002</v>
      </c>
      <c r="E11" s="11">
        <v>1515.6161259999999</v>
      </c>
      <c r="F11" s="11">
        <v>15.691599550000001</v>
      </c>
      <c r="G11" s="11">
        <v>0</v>
      </c>
      <c r="H11" s="11">
        <v>0</v>
      </c>
      <c r="I11" s="11">
        <v>554.12210303916652</v>
      </c>
      <c r="J11" s="11">
        <v>576.85818317999997</v>
      </c>
      <c r="K11" s="11">
        <v>0</v>
      </c>
      <c r="L11" s="11">
        <v>0</v>
      </c>
      <c r="M11" s="11">
        <v>5736.0382529999997</v>
      </c>
      <c r="N11" s="11">
        <v>3996.91210065</v>
      </c>
      <c r="O11" s="11">
        <v>40.969850000000001</v>
      </c>
      <c r="P11" s="11">
        <v>900.55531698000004</v>
      </c>
      <c r="Q11" s="11">
        <v>0</v>
      </c>
      <c r="R11" s="11">
        <v>208.27708918000002</v>
      </c>
      <c r="S11" s="11">
        <v>2395.4217017095107</v>
      </c>
      <c r="T11" s="12">
        <v>1588.29333305</v>
      </c>
    </row>
    <row r="12" spans="2:20" ht="18" customHeight="1" x14ac:dyDescent="0.25">
      <c r="B12" s="43" t="s">
        <v>9</v>
      </c>
      <c r="C12" s="45">
        <v>0.43102600000000002</v>
      </c>
      <c r="D12" s="38">
        <v>12.491252373816002</v>
      </c>
      <c r="E12" s="38">
        <v>0</v>
      </c>
      <c r="F12" s="38">
        <v>0</v>
      </c>
      <c r="G12" s="38">
        <v>0</v>
      </c>
      <c r="H12" s="38">
        <v>6.5804437875540041</v>
      </c>
      <c r="I12" s="38">
        <v>0</v>
      </c>
      <c r="J12" s="38">
        <v>0</v>
      </c>
      <c r="K12" s="38">
        <v>0</v>
      </c>
      <c r="L12" s="38">
        <v>0</v>
      </c>
      <c r="M12" s="38">
        <v>5.3736446899999999</v>
      </c>
      <c r="N12" s="38">
        <v>0</v>
      </c>
      <c r="O12" s="38">
        <v>170</v>
      </c>
      <c r="P12" s="38">
        <v>0</v>
      </c>
      <c r="Q12" s="38">
        <v>0</v>
      </c>
      <c r="R12" s="38">
        <v>0</v>
      </c>
      <c r="S12" s="38">
        <v>7.1289259299999994</v>
      </c>
      <c r="T12" s="39">
        <v>24.197635004793</v>
      </c>
    </row>
    <row r="13" spans="2:20" ht="18" customHeight="1" x14ac:dyDescent="0.25">
      <c r="B13" s="10" t="s">
        <v>52</v>
      </c>
      <c r="C13" s="11">
        <v>7357.8916219500015</v>
      </c>
      <c r="D13" s="11">
        <v>1260.2132896668861</v>
      </c>
      <c r="E13" s="11">
        <v>1416.47973037</v>
      </c>
      <c r="F13" s="11">
        <v>0</v>
      </c>
      <c r="G13" s="11">
        <v>121.54470757999999</v>
      </c>
      <c r="H13" s="11">
        <v>25</v>
      </c>
      <c r="I13" s="11">
        <v>63.929065980000004</v>
      </c>
      <c r="J13" s="11">
        <v>0</v>
      </c>
      <c r="K13" s="11">
        <v>0</v>
      </c>
      <c r="L13" s="11">
        <v>0</v>
      </c>
      <c r="M13" s="11">
        <v>17227.87614878</v>
      </c>
      <c r="N13" s="11">
        <v>9989.3933316189668</v>
      </c>
      <c r="O13" s="11">
        <v>5.8848526400000001</v>
      </c>
      <c r="P13" s="11">
        <v>0</v>
      </c>
      <c r="Q13" s="11">
        <v>0</v>
      </c>
      <c r="R13" s="11">
        <v>0</v>
      </c>
      <c r="S13" s="11">
        <v>10471.43053166</v>
      </c>
      <c r="T13" s="12">
        <v>1692.665271623885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5669.9995554633397</v>
      </c>
      <c r="D15" s="11">
        <v>5756.185616960357</v>
      </c>
      <c r="E15" s="11">
        <v>0</v>
      </c>
      <c r="F15" s="11">
        <v>3004.94949795</v>
      </c>
      <c r="G15" s="11">
        <v>167.47925008999999</v>
      </c>
      <c r="H15" s="11">
        <v>798.06919146278199</v>
      </c>
      <c r="I15" s="11">
        <v>1.0483035000000001</v>
      </c>
      <c r="J15" s="11">
        <v>149.19509967620002</v>
      </c>
      <c r="K15" s="11">
        <v>0</v>
      </c>
      <c r="L15" s="11">
        <v>0</v>
      </c>
      <c r="M15" s="11">
        <v>416.69960965999996</v>
      </c>
      <c r="N15" s="11">
        <v>1606.522586</v>
      </c>
      <c r="O15" s="11">
        <v>0</v>
      </c>
      <c r="P15" s="11">
        <v>0</v>
      </c>
      <c r="Q15" s="11">
        <v>0</v>
      </c>
      <c r="R15" s="11">
        <v>0</v>
      </c>
      <c r="S15" s="11">
        <v>2429.1805608700001</v>
      </c>
      <c r="T15" s="12">
        <v>4677.7834124499996</v>
      </c>
    </row>
    <row r="16" spans="2:20" ht="18" customHeight="1" x14ac:dyDescent="0.25">
      <c r="B16" s="43" t="s">
        <v>12</v>
      </c>
      <c r="C16" s="45">
        <v>6.1304500199999996</v>
      </c>
      <c r="D16" s="38">
        <v>10.7033562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50</v>
      </c>
      <c r="R16" s="38">
        <v>0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1012.7546051311757</v>
      </c>
      <c r="D17" s="11">
        <v>1001.9727671781807</v>
      </c>
      <c r="E17" s="11">
        <v>0.246808</v>
      </c>
      <c r="F17" s="11">
        <v>4.6995950000000004</v>
      </c>
      <c r="G17" s="11">
        <v>21</v>
      </c>
      <c r="H17" s="11">
        <v>6.50537353</v>
      </c>
      <c r="I17" s="11">
        <v>0</v>
      </c>
      <c r="J17" s="11">
        <v>0</v>
      </c>
      <c r="K17" s="11">
        <v>0</v>
      </c>
      <c r="L17" s="11">
        <v>0</v>
      </c>
      <c r="M17" s="11">
        <v>7</v>
      </c>
      <c r="N17" s="11">
        <v>32.337960989999999</v>
      </c>
      <c r="O17" s="11">
        <v>440.53512236873939</v>
      </c>
      <c r="P17" s="11">
        <v>357.995125490715</v>
      </c>
      <c r="Q17" s="11">
        <v>0</v>
      </c>
      <c r="R17" s="11">
        <v>0</v>
      </c>
      <c r="S17" s="11">
        <v>0</v>
      </c>
      <c r="T17" s="12">
        <v>63</v>
      </c>
    </row>
    <row r="18" spans="2:20" ht="18" customHeight="1" x14ac:dyDescent="0.25">
      <c r="B18" s="43" t="s">
        <v>14</v>
      </c>
      <c r="C18" s="45">
        <v>1.6371781400000001</v>
      </c>
      <c r="D18" s="38">
        <v>3.7385232415039997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300</v>
      </c>
      <c r="P18" s="38">
        <v>275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24.118765139999997</v>
      </c>
      <c r="D19" s="11">
        <v>41.882279920000002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32290.607480710871</v>
      </c>
      <c r="D21" s="11">
        <v>28659.109428509364</v>
      </c>
      <c r="E21" s="11">
        <v>5462.9700324434698</v>
      </c>
      <c r="F21" s="11">
        <v>9587.7576323499979</v>
      </c>
      <c r="G21" s="11">
        <v>1965.4051074553104</v>
      </c>
      <c r="H21" s="11">
        <v>3251.4142854154297</v>
      </c>
      <c r="I21" s="11">
        <v>262.51582655000004</v>
      </c>
      <c r="J21" s="11">
        <v>882.96638669992547</v>
      </c>
      <c r="K21" s="11">
        <v>6.9095398700000006</v>
      </c>
      <c r="L21" s="11">
        <v>39.564005199570005</v>
      </c>
      <c r="M21" s="11">
        <v>41811.172177877728</v>
      </c>
      <c r="N21" s="11">
        <v>19173.051528749635</v>
      </c>
      <c r="O21" s="11">
        <v>3011.3480038053995</v>
      </c>
      <c r="P21" s="11">
        <v>1763.1249921706658</v>
      </c>
      <c r="Q21" s="11">
        <v>2403.4691327599999</v>
      </c>
      <c r="R21" s="11">
        <v>5259.4765782899995</v>
      </c>
      <c r="S21" s="11">
        <v>83784.707865964301</v>
      </c>
      <c r="T21" s="12">
        <v>73009.920900918005</v>
      </c>
    </row>
    <row r="22" spans="2:20" ht="18" customHeight="1" x14ac:dyDescent="0.25">
      <c r="B22" s="43" t="s">
        <v>18</v>
      </c>
      <c r="C22" s="45">
        <v>93499.82453897869</v>
      </c>
      <c r="D22" s="38">
        <v>72805.948760295068</v>
      </c>
      <c r="E22" s="38">
        <v>73.478221559999994</v>
      </c>
      <c r="F22" s="38">
        <v>131.28130612000001</v>
      </c>
      <c r="G22" s="38">
        <v>4263.3430359492459</v>
      </c>
      <c r="H22" s="38">
        <v>2222.9971631707917</v>
      </c>
      <c r="I22" s="38">
        <v>1558.1156724562163</v>
      </c>
      <c r="J22" s="38">
        <v>80.6493596281084</v>
      </c>
      <c r="K22" s="38">
        <v>100.10791005999999</v>
      </c>
      <c r="L22" s="38">
        <v>49.786702447073395</v>
      </c>
      <c r="M22" s="38">
        <v>2330.5403571920629</v>
      </c>
      <c r="N22" s="38">
        <v>560.86849764999999</v>
      </c>
      <c r="O22" s="38">
        <v>2019.6172212050001</v>
      </c>
      <c r="P22" s="38">
        <v>1670.60189246</v>
      </c>
      <c r="Q22" s="38">
        <v>4658.7189181818594</v>
      </c>
      <c r="R22" s="38">
        <v>4693.7505043678821</v>
      </c>
      <c r="S22" s="38">
        <v>36423.455561366391</v>
      </c>
      <c r="T22" s="39">
        <v>20433.288821618764</v>
      </c>
    </row>
    <row r="23" spans="2:20" ht="18" customHeight="1" x14ac:dyDescent="0.25">
      <c r="B23" s="10" t="s">
        <v>19</v>
      </c>
      <c r="C23" s="11">
        <v>8322.500874037014</v>
      </c>
      <c r="D23" s="11">
        <v>9396.8216005923241</v>
      </c>
      <c r="E23" s="11">
        <v>60.912368000000001</v>
      </c>
      <c r="F23" s="11">
        <v>0.72110683999999992</v>
      </c>
      <c r="G23" s="11">
        <v>645.6940121068385</v>
      </c>
      <c r="H23" s="11">
        <v>100.84790073229399</v>
      </c>
      <c r="I23" s="11">
        <v>673.75033684699292</v>
      </c>
      <c r="J23" s="11">
        <v>4.1555906199999999</v>
      </c>
      <c r="K23" s="11">
        <v>0</v>
      </c>
      <c r="L23" s="11">
        <v>0</v>
      </c>
      <c r="M23" s="11">
        <v>0</v>
      </c>
      <c r="N23" s="11">
        <v>2.8710579574450001</v>
      </c>
      <c r="O23" s="11">
        <v>77.081232709999995</v>
      </c>
      <c r="P23" s="11">
        <v>439.77633510557979</v>
      </c>
      <c r="Q23" s="11">
        <v>186</v>
      </c>
      <c r="R23" s="11">
        <v>432.72485462380138</v>
      </c>
      <c r="S23" s="11">
        <v>978.16253082124115</v>
      </c>
      <c r="T23" s="12">
        <v>901.04490910620439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158.45612250999994</v>
      </c>
      <c r="D26" s="38">
        <v>227.12990338708602</v>
      </c>
      <c r="E26" s="38">
        <v>0</v>
      </c>
      <c r="F26" s="38">
        <v>0</v>
      </c>
      <c r="G26" s="38">
        <v>387.17750361999998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0.39637</v>
      </c>
      <c r="P26" s="38">
        <v>0.75</v>
      </c>
      <c r="Q26" s="38">
        <v>0</v>
      </c>
      <c r="R26" s="38">
        <v>0</v>
      </c>
      <c r="S26" s="38">
        <v>8.1934738699999983</v>
      </c>
      <c r="T26" s="39">
        <v>2.7610999999999999</v>
      </c>
    </row>
    <row r="27" spans="2:20" ht="18" customHeight="1" x14ac:dyDescent="0.25">
      <c r="B27" s="10" t="s">
        <v>22</v>
      </c>
      <c r="C27" s="11">
        <v>0</v>
      </c>
      <c r="D27" s="11">
        <v>102.34595358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0</v>
      </c>
    </row>
    <row r="28" spans="2:20" ht="18" customHeight="1" x14ac:dyDescent="0.25">
      <c r="B28" s="43" t="s">
        <v>23</v>
      </c>
      <c r="C28" s="45">
        <v>28.871462940000004</v>
      </c>
      <c r="D28" s="38">
        <v>20.375561763070003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2:20" ht="18" customHeight="1" x14ac:dyDescent="0.25">
      <c r="B29" s="10" t="s">
        <v>24</v>
      </c>
      <c r="C29" s="11">
        <v>97.157183220000022</v>
      </c>
      <c r="D29" s="11">
        <v>142.85344231398199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4.1765576860184801</v>
      </c>
    </row>
    <row r="30" spans="2:20" ht="18" customHeight="1" x14ac:dyDescent="0.25">
      <c r="B30" s="43" t="s">
        <v>25</v>
      </c>
      <c r="C30" s="45">
        <v>140.19105154454502</v>
      </c>
      <c r="D30" s="38">
        <v>329.0772529569461</v>
      </c>
      <c r="E30" s="38">
        <v>100</v>
      </c>
      <c r="F30" s="38">
        <v>250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791.14169890919857</v>
      </c>
      <c r="P30" s="38">
        <v>354.22170107943703</v>
      </c>
      <c r="Q30" s="38">
        <v>0</v>
      </c>
      <c r="R30" s="38">
        <v>0</v>
      </c>
      <c r="S30" s="38">
        <v>405.77373503000001</v>
      </c>
      <c r="T30" s="39">
        <v>316.06691154000004</v>
      </c>
    </row>
    <row r="31" spans="2:20" ht="18" customHeight="1" x14ac:dyDescent="0.25">
      <c r="B31" s="10" t="s">
        <v>26</v>
      </c>
      <c r="C31" s="11">
        <v>98.10621719000001</v>
      </c>
      <c r="D31" s="11">
        <v>508.78656705360009</v>
      </c>
      <c r="E31" s="11">
        <v>0</v>
      </c>
      <c r="F31" s="11">
        <v>0</v>
      </c>
      <c r="G31" s="11">
        <v>0</v>
      </c>
      <c r="H31" s="11">
        <v>0.5</v>
      </c>
      <c r="I31" s="11">
        <v>0</v>
      </c>
      <c r="J31" s="11">
        <v>142.77358337999999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14.488890766400001</v>
      </c>
      <c r="Q31" s="11">
        <v>0</v>
      </c>
      <c r="R31" s="11">
        <v>0</v>
      </c>
      <c r="S31" s="11">
        <v>7.9489999999999995E-3</v>
      </c>
      <c r="T31" s="12">
        <v>20.803320280000001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118.24077128999994</v>
      </c>
      <c r="D33" s="11">
        <v>140.12717312774299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45.000000002256897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7.9352290000021433E-2</v>
      </c>
      <c r="D34" s="38">
        <v>50.620769690000103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905.36</v>
      </c>
      <c r="D36" s="24">
        <v>904.18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48.66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3331.31</v>
      </c>
      <c r="D37" s="41">
        <v>3248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3" t="s">
        <v>56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2:20" ht="18" customHeight="1" thickTop="1" x14ac:dyDescent="0.25">
      <c r="B39" s="30" t="s">
        <v>31</v>
      </c>
      <c r="C39" s="31">
        <v>65.7</v>
      </c>
      <c r="D39" s="24">
        <v>0</v>
      </c>
      <c r="E39" s="24">
        <v>30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121.56</v>
      </c>
      <c r="P39" s="24">
        <v>0</v>
      </c>
      <c r="Q39" s="24">
        <v>0</v>
      </c>
      <c r="R39" s="24">
        <v>0</v>
      </c>
      <c r="S39" s="24">
        <v>80.319999999999993</v>
      </c>
      <c r="T39" s="25">
        <v>0</v>
      </c>
    </row>
    <row r="40" spans="2:20" ht="18" customHeight="1" thickBot="1" x14ac:dyDescent="0.3">
      <c r="B40" s="40" t="s">
        <v>32</v>
      </c>
      <c r="C40" s="41">
        <v>41.84</v>
      </c>
      <c r="D40" s="41">
        <v>0</v>
      </c>
      <c r="E40" s="41">
        <v>30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121.56</v>
      </c>
      <c r="P40" s="41">
        <v>0</v>
      </c>
      <c r="Q40" s="41">
        <v>0</v>
      </c>
      <c r="R40" s="41">
        <v>0</v>
      </c>
      <c r="S40" s="41">
        <v>0</v>
      </c>
      <c r="T40" s="42">
        <v>0</v>
      </c>
    </row>
    <row r="41" spans="2:20" ht="18" customHeight="1" thickBot="1" x14ac:dyDescent="0.3">
      <c r="B41" s="16" t="s">
        <v>33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2:20" ht="18" customHeight="1" thickTop="1" x14ac:dyDescent="0.25">
      <c r="B42" s="30" t="s">
        <v>34</v>
      </c>
      <c r="C42" s="31">
        <v>0</v>
      </c>
      <c r="D42" s="48">
        <v>0</v>
      </c>
      <c r="E42" s="54">
        <v>0</v>
      </c>
      <c r="F42" s="50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59.580936000000001</v>
      </c>
      <c r="Q42" s="24">
        <v>0</v>
      </c>
      <c r="R42" s="24">
        <v>0</v>
      </c>
      <c r="S42" s="24">
        <v>0.24524699999999999</v>
      </c>
      <c r="T42" s="25">
        <v>2.0286</v>
      </c>
    </row>
    <row r="43" spans="2:20" ht="18" customHeight="1" thickBot="1" x14ac:dyDescent="0.3">
      <c r="B43" s="40" t="s">
        <v>35</v>
      </c>
      <c r="C43" s="41">
        <v>0</v>
      </c>
      <c r="D43" s="41">
        <v>2.1998999999985102E-3</v>
      </c>
      <c r="E43" s="55">
        <v>0</v>
      </c>
      <c r="F43" s="41">
        <v>2.1828280000000002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2.8942899999999998</v>
      </c>
      <c r="T43" s="42">
        <v>1.9331529999999999</v>
      </c>
    </row>
    <row r="44" spans="2:20" ht="18" customHeight="1" thickBot="1" x14ac:dyDescent="0.3">
      <c r="B44" s="19" t="s">
        <v>36</v>
      </c>
      <c r="C44" s="20">
        <f>+SUM(C8:C43)</f>
        <v>311945.06626657036</v>
      </c>
      <c r="D44" s="20">
        <f>+SUM(D8:D43)</f>
        <v>300234.1623295726</v>
      </c>
      <c r="E44" s="20">
        <f>+SUM(E8:E43)</f>
        <v>10867.354801836264</v>
      </c>
      <c r="F44" s="20">
        <f>+SUM(F8:F43)</f>
        <v>19628.86377373106</v>
      </c>
      <c r="G44" s="20">
        <f>+SUM(G8:G43)</f>
        <v>16080.273618620457</v>
      </c>
      <c r="H44" s="20">
        <f>+SUM(H8:H43)</f>
        <v>10267.194959799668</v>
      </c>
      <c r="I44" s="20">
        <f>+SUM(I8:I43)</f>
        <v>4594.912910718107</v>
      </c>
      <c r="J44" s="20">
        <f>+SUM(J8:J43)</f>
        <v>3677.02023962571</v>
      </c>
      <c r="K44" s="20">
        <f>+SUM(K8:K43)</f>
        <v>1127.2329939821509</v>
      </c>
      <c r="L44" s="20">
        <f>++SUM(L8:L43)</f>
        <v>786.14252831664351</v>
      </c>
      <c r="M44" s="20">
        <f>+SUM(M8:M43)</f>
        <v>100961.42061883381</v>
      </c>
      <c r="N44" s="20">
        <f>+SUM(N8:N43)</f>
        <v>57846.902608656834</v>
      </c>
      <c r="O44" s="20">
        <f>+SUM(O8:O43)</f>
        <v>11182.308148694836</v>
      </c>
      <c r="P44" s="20">
        <f>+SUM(P8:P43)</f>
        <v>15840.058606479332</v>
      </c>
      <c r="Q44" s="20">
        <f>+SUM(Q8:Q43)</f>
        <v>8361.2137494828639</v>
      </c>
      <c r="R44" s="20">
        <f>+SUM(R8:R43)</f>
        <v>16403.009141001683</v>
      </c>
      <c r="S44" s="20">
        <f>+SUM(S8:S43)</f>
        <v>222274.59215732836</v>
      </c>
      <c r="T44" s="52">
        <f>+SUM(T8:T43)</f>
        <v>163201.75187710565</v>
      </c>
    </row>
    <row r="46" spans="2:20" ht="16.5" x14ac:dyDescent="0.25">
      <c r="B46" s="47"/>
      <c r="C46" s="47"/>
      <c r="D46" s="47"/>
      <c r="E46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1" orientation="landscape" r:id="rId1"/>
  <headerFooter>
    <oddFooter>&amp;LSales - Redemption Report - December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2024-01-26T11:38:56Z</dcterms:modified>
</cp:coreProperties>
</file>