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Desktop\Monthly Fact sheet\MFS 2024\Jan 2024\sales data\"/>
    </mc:Choice>
  </mc:AlternateContent>
  <xr:revisionPtr revIDLastSave="0" documentId="13_ncr:1_{46773F1C-2DFC-4C5C-BA35-DDC53B428793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SR Monthly report" sheetId="1" r:id="rId1"/>
    <sheet name="Channel wise Beakup SR" sheetId="3" r:id="rId2"/>
    <sheet name="Investor wise breakup SR" sheetId="2" r:id="rId3"/>
  </sheets>
  <definedNames>
    <definedName name="_xlnm.Print_Area" localSheetId="1">'Channel wise Beakup SR'!$A$1:$L$47</definedName>
    <definedName name="_xlnm.Print_Area" localSheetId="2">'Investor wise breakup SR'!$A$1:$T$47</definedName>
    <definedName name="_xlnm.Print_Area" localSheetId="0">'SR Monthly report'!$A$1:$F$46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D44" i="3"/>
  <c r="C44" i="3"/>
  <c r="E44" i="2"/>
  <c r="D44" i="2"/>
  <c r="C44" i="2"/>
  <c r="T44" i="2" l="1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L44" i="3"/>
  <c r="K44" i="3"/>
  <c r="J44" i="3"/>
  <c r="I44" i="3"/>
  <c r="H44" i="3"/>
  <c r="G44" i="3"/>
  <c r="F44" i="3"/>
  <c r="D42" i="1"/>
  <c r="C42" i="1"/>
  <c r="E42" i="1" l="1"/>
</calcChain>
</file>

<file path=xl/sharedStrings.xml><?xml version="1.0" encoding="utf-8"?>
<sst xmlns="http://schemas.openxmlformats.org/spreadsheetml/2006/main" count="170" uniqueCount="61">
  <si>
    <t>Monthly Issuance and Redemption Data of Mutual Funds</t>
  </si>
  <si>
    <t>Open End</t>
  </si>
  <si>
    <t>Sales</t>
  </si>
  <si>
    <t>Redemptions</t>
  </si>
  <si>
    <t>Net Sales</t>
  </si>
  <si>
    <t>Money Market</t>
  </si>
  <si>
    <t>Income</t>
  </si>
  <si>
    <t>Equity</t>
  </si>
  <si>
    <t>Capital Protected</t>
  </si>
  <si>
    <t>Capital Protected - Income</t>
  </si>
  <si>
    <t>Fund of Funds - CPPI</t>
  </si>
  <si>
    <t>Aggressive Fixed Income</t>
  </si>
  <si>
    <t>Balanced</t>
  </si>
  <si>
    <t>Asset Allocation</t>
  </si>
  <si>
    <t>Fund of Funds</t>
  </si>
  <si>
    <t>Index Tracker</t>
  </si>
  <si>
    <t>Commodities</t>
  </si>
  <si>
    <t>Shariah Compliant Money Market</t>
  </si>
  <si>
    <t>Shariah Compliant Income</t>
  </si>
  <si>
    <t>Shariah Compliant Equity</t>
  </si>
  <si>
    <t>Shariah Compliant Capital Protected</t>
  </si>
  <si>
    <t>Shariah Compliant Capital Protected - Income</t>
  </si>
  <si>
    <t>Shariah Compliant Fund of Funds - CPPI</t>
  </si>
  <si>
    <t>Shariah Compliant Aggressive Fixed Income</t>
  </si>
  <si>
    <t>Shariah Compliant Balanced</t>
  </si>
  <si>
    <t>Shariah Compliant Asset Allocation</t>
  </si>
  <si>
    <t>Shariah Compliant Fund of Funds</t>
  </si>
  <si>
    <t>Shariah Compliant Fund of Funds - Income</t>
  </si>
  <si>
    <t>Shariah Compliant Index Tracker</t>
  </si>
  <si>
    <t>Shariah Compliant Commodities</t>
  </si>
  <si>
    <t>VPS</t>
  </si>
  <si>
    <t>Conventional Voluntary Pension Schemes</t>
  </si>
  <si>
    <t>Shariah Compliant Voluntary Pension Schemes</t>
  </si>
  <si>
    <t>ETF</t>
  </si>
  <si>
    <t>Exchange Traded Funds</t>
  </si>
  <si>
    <t>Shariah Compliant Exchange Traded Funds</t>
  </si>
  <si>
    <t>Total</t>
  </si>
  <si>
    <t>Individuals</t>
  </si>
  <si>
    <t>Banking &amp; Financial Institutions</t>
  </si>
  <si>
    <t>Provident fund</t>
  </si>
  <si>
    <t>Gratuity fund</t>
  </si>
  <si>
    <t>Pension fund</t>
  </si>
  <si>
    <t>Public Limited Companies</t>
  </si>
  <si>
    <t>Associated Companies</t>
  </si>
  <si>
    <t>Fund of funds</t>
  </si>
  <si>
    <t>Others</t>
  </si>
  <si>
    <t>Direct Sales</t>
  </si>
  <si>
    <t>Through RSP - Individuals</t>
  </si>
  <si>
    <t>Through RSP - Coporates</t>
  </si>
  <si>
    <t>Banks - Commercial / Scheduled</t>
  </si>
  <si>
    <t>Red</t>
  </si>
  <si>
    <t>Shariah Compliant Fixed Rate / Return</t>
  </si>
  <si>
    <t>Fixed Rate / Return</t>
  </si>
  <si>
    <t>Employees Pension Funds</t>
  </si>
  <si>
    <t>January 2024 (in PKR millions)</t>
  </si>
  <si>
    <t>Channel Wise Break-up January 2024 (in PKR millions)</t>
  </si>
  <si>
    <t>Investor Wise Break-up January 2024 (in PKR millions)</t>
  </si>
  <si>
    <t xml:space="preserve">NOTE: </t>
  </si>
  <si>
    <t>The information pertaining to this Sales/Redemption for the month of January 2024 does not reflect the complete industry picture as data was</t>
  </si>
  <si>
    <t>not provided by Mahaana Wealth Limited till the date of  this publication.</t>
  </si>
  <si>
    <t>The information pertaining to this Sales/Redemption for the month of January 2024 does not reflect the complete industry picture as data was not provided by Mahaana Wealth Limited till the date of 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</si>
</sst>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rgb="FF006666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29" xfId="1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4" fillId="3" borderId="10" xfId="1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164" fontId="4" fillId="3" borderId="12" xfId="1" applyNumberFormat="1" applyFont="1" applyFill="1" applyBorder="1" applyAlignment="1">
      <alignment vertical="center"/>
    </xf>
    <xf numFmtId="164" fontId="4" fillId="3" borderId="13" xfId="1" applyNumberFormat="1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164" fontId="4" fillId="3" borderId="33" xfId="1" applyNumberFormat="1" applyFont="1" applyFill="1" applyBorder="1" applyAlignment="1">
      <alignment vertical="center"/>
    </xf>
    <xf numFmtId="164" fontId="4" fillId="3" borderId="34" xfId="1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164" fontId="4" fillId="3" borderId="18" xfId="1" applyNumberFormat="1" applyFont="1" applyFill="1" applyBorder="1" applyAlignment="1">
      <alignment vertical="center"/>
    </xf>
    <xf numFmtId="164" fontId="4" fillId="3" borderId="30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4" fillId="0" borderId="36" xfId="1" applyNumberFormat="1" applyFont="1" applyBorder="1" applyAlignment="1">
      <alignment vertical="center"/>
    </xf>
    <xf numFmtId="164" fontId="4" fillId="0" borderId="36" xfId="1" applyNumberFormat="1" applyFont="1" applyFill="1" applyBorder="1" applyAlignment="1">
      <alignment vertical="center"/>
    </xf>
    <xf numFmtId="164" fontId="4" fillId="0" borderId="37" xfId="1" applyNumberFormat="1" applyFont="1" applyBorder="1" applyAlignment="1">
      <alignment vertical="center"/>
    </xf>
    <xf numFmtId="164" fontId="4" fillId="0" borderId="37" xfId="1" applyNumberFormat="1" applyFont="1" applyFill="1" applyBorder="1" applyAlignment="1">
      <alignment vertical="center"/>
    </xf>
    <xf numFmtId="164" fontId="5" fillId="2" borderId="35" xfId="1" applyNumberFormat="1" applyFont="1" applyFill="1" applyBorder="1" applyAlignment="1">
      <alignment vertical="center"/>
    </xf>
    <xf numFmtId="164" fontId="4" fillId="0" borderId="38" xfId="1" applyNumberFormat="1" applyFont="1" applyFill="1" applyBorder="1" applyAlignment="1">
      <alignment vertical="center"/>
    </xf>
    <xf numFmtId="164" fontId="4" fillId="0" borderId="39" xfId="1" applyNumberFormat="1" applyFont="1" applyBorder="1" applyAlignment="1">
      <alignment vertical="center"/>
    </xf>
    <xf numFmtId="164" fontId="4" fillId="3" borderId="40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1968500</xdr:colOff>
      <xdr:row>0</xdr:row>
      <xdr:rowOff>476970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085850"/>
          <a:ext cx="1968500" cy="476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1997075</xdr:colOff>
      <xdr:row>2</xdr:row>
      <xdr:rowOff>112903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1968500" cy="476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2016125</xdr:colOff>
      <xdr:row>2</xdr:row>
      <xdr:rowOff>122428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968500" cy="47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6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5" style="5" customWidth="1"/>
    <col min="2" max="2" width="42.85546875" style="4" customWidth="1"/>
    <col min="3" max="5" width="22.85546875" style="4" customWidth="1"/>
    <col min="6" max="16384" width="9.140625" style="5"/>
  </cols>
  <sheetData>
    <row r="1" spans="2:5" s="2" customFormat="1" ht="39" customHeight="1" x14ac:dyDescent="0.25">
      <c r="B1" s="1"/>
    </row>
    <row r="2" spans="2:5" x14ac:dyDescent="0.25">
      <c r="B2" s="3" t="s">
        <v>0</v>
      </c>
    </row>
    <row r="3" spans="2:5" ht="16.5" thickBot="1" x14ac:dyDescent="0.3"/>
    <row r="4" spans="2:5" ht="18" customHeight="1" thickBot="1" x14ac:dyDescent="0.3">
      <c r="B4" s="56" t="s">
        <v>54</v>
      </c>
      <c r="C4" s="57"/>
      <c r="D4" s="57"/>
      <c r="E4" s="58"/>
    </row>
    <row r="5" spans="2:5" ht="18" customHeight="1" thickBot="1" x14ac:dyDescent="0.3">
      <c r="B5" s="6" t="s">
        <v>1</v>
      </c>
      <c r="C5" s="7" t="s">
        <v>2</v>
      </c>
      <c r="D5" s="8" t="s">
        <v>3</v>
      </c>
      <c r="E5" s="9" t="s">
        <v>4</v>
      </c>
    </row>
    <row r="6" spans="2:5" ht="18" customHeight="1" thickTop="1" x14ac:dyDescent="0.25">
      <c r="B6" s="34" t="s">
        <v>5</v>
      </c>
      <c r="C6" s="35">
        <v>161427.11430832141</v>
      </c>
      <c r="D6" s="35">
        <v>165057.35218057237</v>
      </c>
      <c r="E6" s="36">
        <v>-3630.2378722509602</v>
      </c>
    </row>
    <row r="7" spans="2:5" ht="18" customHeight="1" x14ac:dyDescent="0.25">
      <c r="B7" s="10" t="s">
        <v>6</v>
      </c>
      <c r="C7" s="33">
        <v>112085.42807034825</v>
      </c>
      <c r="D7" s="11">
        <v>77880.37807842069</v>
      </c>
      <c r="E7" s="12">
        <v>34205.049991927561</v>
      </c>
    </row>
    <row r="8" spans="2:5" ht="18" customHeight="1" x14ac:dyDescent="0.25">
      <c r="B8" s="37" t="s">
        <v>7</v>
      </c>
      <c r="C8" s="38">
        <v>4179.8013688536148</v>
      </c>
      <c r="D8" s="38">
        <v>4323.458077125264</v>
      </c>
      <c r="E8" s="39">
        <v>-143.65670827164922</v>
      </c>
    </row>
    <row r="9" spans="2:5" ht="18" customHeight="1" x14ac:dyDescent="0.25">
      <c r="B9" s="10" t="s">
        <v>8</v>
      </c>
      <c r="C9" s="33">
        <v>30492.126933605265</v>
      </c>
      <c r="D9" s="11">
        <v>27203.716454239999</v>
      </c>
      <c r="E9" s="12">
        <v>3288.4104793652659</v>
      </c>
    </row>
    <row r="10" spans="2:5" ht="18" customHeight="1" x14ac:dyDescent="0.25">
      <c r="B10" s="37" t="s">
        <v>9</v>
      </c>
      <c r="C10" s="38">
        <v>274.74760316999999</v>
      </c>
      <c r="D10" s="38">
        <v>108.72581186639803</v>
      </c>
      <c r="E10" s="39">
        <v>166.02179130360196</v>
      </c>
    </row>
    <row r="11" spans="2:5" ht="18" customHeight="1" x14ac:dyDescent="0.25">
      <c r="B11" s="10" t="s">
        <v>52</v>
      </c>
      <c r="C11" s="33">
        <v>17249.953573749997</v>
      </c>
      <c r="D11" s="11">
        <v>5898.6860570618037</v>
      </c>
      <c r="E11" s="12">
        <v>11351.267516688193</v>
      </c>
    </row>
    <row r="12" spans="2:5" ht="18" customHeight="1" x14ac:dyDescent="0.25">
      <c r="B12" s="37" t="s">
        <v>10</v>
      </c>
      <c r="C12" s="38">
        <v>0</v>
      </c>
      <c r="D12" s="38">
        <v>0</v>
      </c>
      <c r="E12" s="39">
        <v>0</v>
      </c>
    </row>
    <row r="13" spans="2:5" ht="18" customHeight="1" x14ac:dyDescent="0.25">
      <c r="B13" s="10" t="s">
        <v>11</v>
      </c>
      <c r="C13" s="33">
        <v>22447.427201860002</v>
      </c>
      <c r="D13" s="11">
        <v>16253.091112618165</v>
      </c>
      <c r="E13" s="12">
        <v>6194.3360892418368</v>
      </c>
    </row>
    <row r="14" spans="2:5" ht="18" customHeight="1" x14ac:dyDescent="0.25">
      <c r="B14" s="37" t="s">
        <v>12</v>
      </c>
      <c r="C14" s="38">
        <v>4.8890451300000004</v>
      </c>
      <c r="D14" s="38">
        <v>28.294948207525998</v>
      </c>
      <c r="E14" s="39">
        <v>-23.405903077525998</v>
      </c>
    </row>
    <row r="15" spans="2:5" ht="18" customHeight="1" x14ac:dyDescent="0.25">
      <c r="B15" s="10" t="s">
        <v>13</v>
      </c>
      <c r="C15" s="33">
        <v>943.05930725614019</v>
      </c>
      <c r="D15" s="11">
        <v>708.43836251693745</v>
      </c>
      <c r="E15" s="12">
        <v>234.62094473920274</v>
      </c>
    </row>
    <row r="16" spans="2:5" ht="18" customHeight="1" x14ac:dyDescent="0.25">
      <c r="B16" s="37" t="s">
        <v>14</v>
      </c>
      <c r="C16" s="38">
        <v>1.56</v>
      </c>
      <c r="D16" s="38">
        <v>2.12501864</v>
      </c>
      <c r="E16" s="39">
        <v>-0.56501863999999991</v>
      </c>
    </row>
    <row r="17" spans="2:5" ht="18" customHeight="1" x14ac:dyDescent="0.25">
      <c r="B17" s="10" t="s">
        <v>15</v>
      </c>
      <c r="C17" s="33">
        <v>38.613999999999997</v>
      </c>
      <c r="D17" s="11">
        <v>20.847000000000001</v>
      </c>
      <c r="E17" s="12">
        <v>17.766999999999996</v>
      </c>
    </row>
    <row r="18" spans="2:5" ht="18" customHeight="1" x14ac:dyDescent="0.25">
      <c r="B18" s="37" t="s">
        <v>16</v>
      </c>
      <c r="C18" s="38">
        <v>0</v>
      </c>
      <c r="D18" s="38">
        <v>0</v>
      </c>
      <c r="E18" s="39">
        <v>0</v>
      </c>
    </row>
    <row r="19" spans="2:5" ht="18" customHeight="1" x14ac:dyDescent="0.25">
      <c r="B19" s="10" t="s">
        <v>17</v>
      </c>
      <c r="C19" s="33">
        <v>126856.88158286001</v>
      </c>
      <c r="D19" s="11">
        <v>130697.30077924521</v>
      </c>
      <c r="E19" s="12">
        <v>-3840.4191963852063</v>
      </c>
    </row>
    <row r="20" spans="2:5" ht="18" customHeight="1" x14ac:dyDescent="0.25">
      <c r="B20" s="37" t="s">
        <v>18</v>
      </c>
      <c r="C20" s="38">
        <v>165728.23603992802</v>
      </c>
      <c r="D20" s="38">
        <v>135523.14474553577</v>
      </c>
      <c r="E20" s="39">
        <v>30205.091294392245</v>
      </c>
    </row>
    <row r="21" spans="2:5" ht="18" customHeight="1" x14ac:dyDescent="0.25">
      <c r="B21" s="10" t="s">
        <v>19</v>
      </c>
      <c r="C21" s="33">
        <v>6037.8893130867127</v>
      </c>
      <c r="D21" s="11">
        <v>7439.9937454921637</v>
      </c>
      <c r="E21" s="12">
        <v>-1402.104432405451</v>
      </c>
    </row>
    <row r="22" spans="2:5" ht="18" customHeight="1" x14ac:dyDescent="0.25">
      <c r="B22" s="37" t="s">
        <v>20</v>
      </c>
      <c r="C22" s="38">
        <v>0</v>
      </c>
      <c r="D22" s="38">
        <v>0</v>
      </c>
      <c r="E22" s="39">
        <v>0</v>
      </c>
    </row>
    <row r="23" spans="2:5" ht="18" customHeight="1" x14ac:dyDescent="0.25">
      <c r="B23" s="10" t="s">
        <v>21</v>
      </c>
      <c r="C23" s="33">
        <v>0</v>
      </c>
      <c r="D23" s="11">
        <v>0</v>
      </c>
      <c r="E23" s="12">
        <v>0</v>
      </c>
    </row>
    <row r="24" spans="2:5" ht="18" customHeight="1" x14ac:dyDescent="0.25">
      <c r="B24" s="37" t="s">
        <v>51</v>
      </c>
      <c r="C24" s="38">
        <v>8666.2485022199999</v>
      </c>
      <c r="D24" s="38">
        <v>88.698399999999992</v>
      </c>
      <c r="E24" s="39">
        <v>8577.5501022200006</v>
      </c>
    </row>
    <row r="25" spans="2:5" ht="18" customHeight="1" x14ac:dyDescent="0.25">
      <c r="B25" s="10" t="s">
        <v>22</v>
      </c>
      <c r="C25" s="33">
        <v>0</v>
      </c>
      <c r="D25" s="11">
        <v>949.58486747000006</v>
      </c>
      <c r="E25" s="12">
        <v>-949.58486747000006</v>
      </c>
    </row>
    <row r="26" spans="2:5" ht="18" customHeight="1" x14ac:dyDescent="0.25">
      <c r="B26" s="37" t="s">
        <v>23</v>
      </c>
      <c r="C26" s="38">
        <v>5506.9056934899991</v>
      </c>
      <c r="D26" s="38">
        <v>4032.0775434632856</v>
      </c>
      <c r="E26" s="39">
        <v>1474.8281500267135</v>
      </c>
    </row>
    <row r="27" spans="2:5" ht="18" customHeight="1" x14ac:dyDescent="0.25">
      <c r="B27" s="10" t="s">
        <v>24</v>
      </c>
      <c r="C27" s="33">
        <v>65.987534599999989</v>
      </c>
      <c r="D27" s="11">
        <v>95.300808480000128</v>
      </c>
      <c r="E27" s="12">
        <v>-29.313273880000139</v>
      </c>
    </row>
    <row r="28" spans="2:5" ht="18" customHeight="1" x14ac:dyDescent="0.25">
      <c r="B28" s="37" t="s">
        <v>25</v>
      </c>
      <c r="C28" s="38">
        <v>2097.9303672300002</v>
      </c>
      <c r="D28" s="38">
        <v>349.81320732010556</v>
      </c>
      <c r="E28" s="39">
        <v>1748.1171599098948</v>
      </c>
    </row>
    <row r="29" spans="2:5" ht="18" customHeight="1" x14ac:dyDescent="0.25">
      <c r="B29" s="10" t="s">
        <v>26</v>
      </c>
      <c r="C29" s="33">
        <v>102.22100112000003</v>
      </c>
      <c r="D29" s="11">
        <v>930.01041902999964</v>
      </c>
      <c r="E29" s="12">
        <v>-827.78941790999966</v>
      </c>
    </row>
    <row r="30" spans="2:5" ht="18" customHeight="1" x14ac:dyDescent="0.25">
      <c r="B30" s="37" t="s">
        <v>27</v>
      </c>
      <c r="C30" s="38">
        <v>0</v>
      </c>
      <c r="D30" s="38">
        <v>0</v>
      </c>
      <c r="E30" s="39">
        <v>0</v>
      </c>
    </row>
    <row r="31" spans="2:5" ht="18" customHeight="1" x14ac:dyDescent="0.25">
      <c r="B31" s="10" t="s">
        <v>28</v>
      </c>
      <c r="C31" s="33">
        <v>35.19</v>
      </c>
      <c r="D31" s="11">
        <v>49.91</v>
      </c>
      <c r="E31" s="12">
        <v>-14.719999999999999</v>
      </c>
    </row>
    <row r="32" spans="2:5" ht="18" customHeight="1" thickBot="1" x14ac:dyDescent="0.3">
      <c r="B32" s="40" t="s">
        <v>29</v>
      </c>
      <c r="C32" s="38">
        <v>0</v>
      </c>
      <c r="D32" s="38">
        <v>37.006261000000002</v>
      </c>
      <c r="E32" s="39">
        <v>-37.006261000000002</v>
      </c>
    </row>
    <row r="33" spans="2:5" ht="18" customHeight="1" thickBot="1" x14ac:dyDescent="0.3">
      <c r="B33" s="13" t="s">
        <v>30</v>
      </c>
      <c r="C33" s="14"/>
      <c r="D33" s="14"/>
      <c r="E33" s="15"/>
    </row>
    <row r="34" spans="2:5" ht="18" customHeight="1" thickTop="1" x14ac:dyDescent="0.25">
      <c r="B34" s="10" t="s">
        <v>31</v>
      </c>
      <c r="C34" s="33">
        <v>1289.58</v>
      </c>
      <c r="D34" s="11">
        <v>1146.83</v>
      </c>
      <c r="E34" s="12">
        <v>142.75</v>
      </c>
    </row>
    <row r="35" spans="2:5" ht="18" customHeight="1" thickBot="1" x14ac:dyDescent="0.3">
      <c r="B35" s="40" t="s">
        <v>32</v>
      </c>
      <c r="C35" s="41">
        <v>2402.44</v>
      </c>
      <c r="D35" s="41">
        <v>2154.8000000000002</v>
      </c>
      <c r="E35" s="42">
        <v>247.63999999999987</v>
      </c>
    </row>
    <row r="36" spans="2:5" ht="18" customHeight="1" thickBot="1" x14ac:dyDescent="0.3">
      <c r="B36" s="13" t="s">
        <v>53</v>
      </c>
      <c r="C36" s="14"/>
      <c r="D36" s="14"/>
      <c r="E36" s="15"/>
    </row>
    <row r="37" spans="2:5" ht="18" customHeight="1" thickTop="1" x14ac:dyDescent="0.25">
      <c r="B37" s="10" t="s">
        <v>31</v>
      </c>
      <c r="C37" s="33">
        <v>37.090000000000003</v>
      </c>
      <c r="D37" s="11">
        <v>0</v>
      </c>
      <c r="E37" s="12">
        <v>37.090000000000003</v>
      </c>
    </row>
    <row r="38" spans="2:5" ht="18" customHeight="1" thickBot="1" x14ac:dyDescent="0.3">
      <c r="B38" s="40" t="s">
        <v>32</v>
      </c>
      <c r="C38" s="41">
        <v>61.92</v>
      </c>
      <c r="D38" s="41">
        <v>0</v>
      </c>
      <c r="E38" s="42">
        <v>61.92</v>
      </c>
    </row>
    <row r="39" spans="2:5" ht="18" customHeight="1" thickBot="1" x14ac:dyDescent="0.3">
      <c r="B39" s="16" t="s">
        <v>33</v>
      </c>
      <c r="C39" s="17"/>
      <c r="D39" s="17"/>
      <c r="E39" s="18"/>
    </row>
    <row r="40" spans="2:5" ht="18" customHeight="1" thickTop="1" x14ac:dyDescent="0.25">
      <c r="B40" s="10" t="s">
        <v>34</v>
      </c>
      <c r="C40" s="33">
        <v>43.272714999999998</v>
      </c>
      <c r="D40" s="11">
        <v>2.0286</v>
      </c>
      <c r="E40" s="12">
        <v>41.244115000000001</v>
      </c>
    </row>
    <row r="41" spans="2:5" ht="18" customHeight="1" thickBot="1" x14ac:dyDescent="0.3">
      <c r="B41" s="37" t="s">
        <v>35</v>
      </c>
      <c r="C41" s="38">
        <v>1.616527</v>
      </c>
      <c r="D41" s="38">
        <v>1.737868</v>
      </c>
      <c r="E41" s="46">
        <v>-0.12134099999999992</v>
      </c>
    </row>
    <row r="42" spans="2:5" ht="18" customHeight="1" thickBot="1" x14ac:dyDescent="0.3">
      <c r="B42" s="19" t="s">
        <v>36</v>
      </c>
      <c r="C42" s="20">
        <f>+SUM(C6:C32)+SUM(C34:C35)+SUM(C37:C38)+SUM(C40:C41)</f>
        <v>668078.13068882935</v>
      </c>
      <c r="D42" s="20">
        <f>+SUM(D6:D32)+SUM(D34:D35)+SUM(D37:D38)+SUM(D40:D41)</f>
        <v>580983.35034630564</v>
      </c>
      <c r="E42" s="52">
        <f>+C42-D42</f>
        <v>87094.780342523707</v>
      </c>
    </row>
    <row r="43" spans="2:5" ht="15" customHeight="1" x14ac:dyDescent="0.25"/>
    <row r="44" spans="2:5" ht="15" customHeight="1" x14ac:dyDescent="0.25">
      <c r="B44" s="66" t="s">
        <v>57</v>
      </c>
      <c r="C44" s="47"/>
      <c r="D44" s="47"/>
      <c r="E44" s="47"/>
    </row>
    <row r="45" spans="2:5" ht="16.5" x14ac:dyDescent="0.25">
      <c r="B45" s="47" t="s">
        <v>58</v>
      </c>
      <c r="C45" s="47"/>
      <c r="D45" s="47"/>
      <c r="E45" s="47"/>
    </row>
    <row r="46" spans="2:5" x14ac:dyDescent="0.25">
      <c r="B46" s="32" t="s">
        <v>59</v>
      </c>
      <c r="C46" s="32"/>
      <c r="D46" s="32"/>
      <c r="E46" s="32"/>
    </row>
  </sheetData>
  <mergeCells count="1">
    <mergeCell ref="B4:E4"/>
  </mergeCells>
  <pageMargins left="0.7" right="0.7" top="0.75" bottom="0.75" header="0.3" footer="0.3"/>
  <pageSetup scale="72" orientation="portrait" r:id="rId1"/>
  <headerFooter>
    <oddFooter>&amp;LSales - Redemption Report - January 2024&amp;RPage &amp;P of Pages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L48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4.140625" style="5" customWidth="1"/>
    <col min="2" max="2" width="41.5703125" style="4" customWidth="1"/>
    <col min="3" max="12" width="14" style="4" customWidth="1"/>
    <col min="13" max="16384" width="9.140625" style="5"/>
  </cols>
  <sheetData>
    <row r="4" spans="2:12" ht="16.5" thickBot="1" x14ac:dyDescent="0.3"/>
    <row r="5" spans="2:12" ht="18" customHeight="1" thickBot="1" x14ac:dyDescent="0.3">
      <c r="B5" s="56" t="s">
        <v>55</v>
      </c>
      <c r="C5" s="57"/>
      <c r="D5" s="57"/>
      <c r="E5" s="57"/>
      <c r="F5" s="57"/>
      <c r="G5" s="57"/>
      <c r="H5" s="57"/>
      <c r="I5" s="57"/>
      <c r="J5" s="57"/>
      <c r="K5" s="57"/>
      <c r="L5" s="58"/>
    </row>
    <row r="6" spans="2:12" ht="30.75" customHeight="1" thickBot="1" x14ac:dyDescent="0.3">
      <c r="B6" s="59" t="s">
        <v>1</v>
      </c>
      <c r="C6" s="61" t="s">
        <v>46</v>
      </c>
      <c r="D6" s="62"/>
      <c r="E6" s="63" t="s">
        <v>47</v>
      </c>
      <c r="F6" s="64"/>
      <c r="G6" s="63" t="s">
        <v>48</v>
      </c>
      <c r="H6" s="64"/>
      <c r="I6" s="63" t="s">
        <v>49</v>
      </c>
      <c r="J6" s="64"/>
      <c r="K6" s="63" t="s">
        <v>45</v>
      </c>
      <c r="L6" s="65"/>
    </row>
    <row r="7" spans="2:12" ht="18.75" customHeight="1" thickTop="1" thickBot="1" x14ac:dyDescent="0.3">
      <c r="B7" s="60"/>
      <c r="C7" s="21" t="s">
        <v>2</v>
      </c>
      <c r="D7" s="22" t="s">
        <v>50</v>
      </c>
      <c r="E7" s="22" t="s">
        <v>2</v>
      </c>
      <c r="F7" s="22" t="s">
        <v>50</v>
      </c>
      <c r="G7" s="22" t="s">
        <v>2</v>
      </c>
      <c r="H7" s="22" t="s">
        <v>50</v>
      </c>
      <c r="I7" s="22" t="s">
        <v>2</v>
      </c>
      <c r="J7" s="22" t="s">
        <v>50</v>
      </c>
      <c r="K7" s="22" t="s">
        <v>2</v>
      </c>
      <c r="L7" s="23" t="s">
        <v>50</v>
      </c>
    </row>
    <row r="8" spans="2:12" ht="16.5" customHeight="1" thickTop="1" x14ac:dyDescent="0.25">
      <c r="B8" s="43" t="s">
        <v>5</v>
      </c>
      <c r="C8" s="38">
        <v>120010.22570538832</v>
      </c>
      <c r="D8" s="38">
        <v>122911.58397909356</v>
      </c>
      <c r="E8" s="38">
        <v>3985.3474052083984</v>
      </c>
      <c r="F8" s="38">
        <v>3973.6090748447082</v>
      </c>
      <c r="G8" s="38">
        <v>5206.8382645919028</v>
      </c>
      <c r="H8" s="38">
        <v>10697.109455977021</v>
      </c>
      <c r="I8" s="38">
        <v>15364.735662044177</v>
      </c>
      <c r="J8" s="38">
        <v>14316.805465708583</v>
      </c>
      <c r="K8" s="38">
        <v>16859.956256784106</v>
      </c>
      <c r="L8" s="39">
        <v>13158.237460448589</v>
      </c>
    </row>
    <row r="9" spans="2:12" ht="16.5" customHeight="1" x14ac:dyDescent="0.25">
      <c r="B9" s="10" t="s">
        <v>6</v>
      </c>
      <c r="C9" s="11">
        <v>86722.428924367152</v>
      </c>
      <c r="D9" s="11">
        <v>54475.654642317932</v>
      </c>
      <c r="E9" s="11">
        <v>718.95077403577272</v>
      </c>
      <c r="F9" s="11">
        <v>1564.0098291894985</v>
      </c>
      <c r="G9" s="11">
        <v>11617.809737489999</v>
      </c>
      <c r="H9" s="11">
        <v>12364.966474016001</v>
      </c>
      <c r="I9" s="11">
        <v>7194.494712695001</v>
      </c>
      <c r="J9" s="11">
        <v>4643.1555663980098</v>
      </c>
      <c r="K9" s="11">
        <v>5831.7439083370264</v>
      </c>
      <c r="L9" s="12">
        <v>4832.5916614201433</v>
      </c>
    </row>
    <row r="10" spans="2:12" ht="16.5" customHeight="1" x14ac:dyDescent="0.25">
      <c r="B10" s="37" t="s">
        <v>7</v>
      </c>
      <c r="C10" s="38">
        <v>3150.5327385705377</v>
      </c>
      <c r="D10" s="38">
        <v>3766.7001805311374</v>
      </c>
      <c r="E10" s="38">
        <v>182.7203049184767</v>
      </c>
      <c r="F10" s="38">
        <v>218.80745240953564</v>
      </c>
      <c r="G10" s="38">
        <v>455.19411679000007</v>
      </c>
      <c r="H10" s="38">
        <v>25.466186604064998</v>
      </c>
      <c r="I10" s="38">
        <v>44.303502647029283</v>
      </c>
      <c r="J10" s="38">
        <v>51.528132906165006</v>
      </c>
      <c r="K10" s="38">
        <v>347.04275017757107</v>
      </c>
      <c r="L10" s="39">
        <v>260.94616915436012</v>
      </c>
    </row>
    <row r="11" spans="2:12" ht="16.5" customHeight="1" x14ac:dyDescent="0.25">
      <c r="B11" s="10" t="s">
        <v>8</v>
      </c>
      <c r="C11" s="11">
        <v>1365.9473751099999</v>
      </c>
      <c r="D11" s="11">
        <v>5472.4578130600003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29126.179558495263</v>
      </c>
      <c r="L11" s="12">
        <v>21731.258641179997</v>
      </c>
    </row>
    <row r="12" spans="2:12" ht="16.5" customHeight="1" x14ac:dyDescent="0.25">
      <c r="B12" s="37" t="s">
        <v>9</v>
      </c>
      <c r="C12" s="38">
        <v>250</v>
      </c>
      <c r="D12" s="38">
        <v>0</v>
      </c>
      <c r="E12" s="38">
        <v>0</v>
      </c>
      <c r="F12" s="38">
        <v>0.21789776707399999</v>
      </c>
      <c r="G12" s="38">
        <v>24.747595449999992</v>
      </c>
      <c r="H12" s="38">
        <v>34.055343309684048</v>
      </c>
      <c r="I12" s="38">
        <v>7.7200000000000006E-6</v>
      </c>
      <c r="J12" s="38">
        <v>74.452570789639978</v>
      </c>
      <c r="K12" s="38">
        <v>0</v>
      </c>
      <c r="L12" s="39">
        <v>0</v>
      </c>
    </row>
    <row r="13" spans="2:12" ht="16.5" customHeight="1" x14ac:dyDescent="0.25">
      <c r="B13" s="10" t="s">
        <v>52</v>
      </c>
      <c r="C13" s="11">
        <v>4681.1931533099996</v>
      </c>
      <c r="D13" s="11">
        <v>262.02724109496597</v>
      </c>
      <c r="E13" s="11">
        <v>92.282616920000009</v>
      </c>
      <c r="F13" s="11">
        <v>1.0707086578820093</v>
      </c>
      <c r="G13" s="11">
        <v>12032.627825600001</v>
      </c>
      <c r="H13" s="11">
        <v>5088.4093405236554</v>
      </c>
      <c r="I13" s="11">
        <v>443.8499779199999</v>
      </c>
      <c r="J13" s="11">
        <v>534.26622327530094</v>
      </c>
      <c r="K13" s="11">
        <v>0</v>
      </c>
      <c r="L13" s="12">
        <v>12.912516930000001</v>
      </c>
    </row>
    <row r="14" spans="2:12" ht="16.5" customHeight="1" x14ac:dyDescent="0.25">
      <c r="B14" s="37" t="s">
        <v>10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9">
        <v>0</v>
      </c>
    </row>
    <row r="15" spans="2:12" ht="16.5" customHeight="1" x14ac:dyDescent="0.25">
      <c r="B15" s="10" t="s">
        <v>11</v>
      </c>
      <c r="C15" s="11">
        <v>22376.01938530667</v>
      </c>
      <c r="D15" s="11">
        <v>15446.745952235593</v>
      </c>
      <c r="E15" s="11">
        <v>50.366947138447209</v>
      </c>
      <c r="F15" s="11">
        <v>16.986778698047999</v>
      </c>
      <c r="G15" s="11">
        <v>19.006084059999999</v>
      </c>
      <c r="H15" s="11">
        <v>722.45694518999994</v>
      </c>
      <c r="I15" s="11">
        <v>2.0347815915527949</v>
      </c>
      <c r="J15" s="11">
        <v>66.898412344531991</v>
      </c>
      <c r="K15" s="11">
        <v>0</v>
      </c>
      <c r="L15" s="12">
        <v>0</v>
      </c>
    </row>
    <row r="16" spans="2:12" ht="16.5" customHeight="1" x14ac:dyDescent="0.25">
      <c r="B16" s="37" t="s">
        <v>12</v>
      </c>
      <c r="C16" s="38">
        <v>3.0833182199999998</v>
      </c>
      <c r="D16" s="38">
        <v>26.894193127525998</v>
      </c>
      <c r="E16" s="38">
        <v>0</v>
      </c>
      <c r="F16" s="38">
        <v>7.3520699999999996E-3</v>
      </c>
      <c r="G16" s="38">
        <v>0</v>
      </c>
      <c r="H16" s="38">
        <v>0</v>
      </c>
      <c r="I16" s="38">
        <v>1.8056959999999997</v>
      </c>
      <c r="J16" s="38">
        <v>1.3933847499999998</v>
      </c>
      <c r="K16" s="38">
        <v>0</v>
      </c>
      <c r="L16" s="39">
        <v>0</v>
      </c>
    </row>
    <row r="17" spans="2:12" ht="16.5" customHeight="1" x14ac:dyDescent="0.25">
      <c r="B17" s="10" t="s">
        <v>13</v>
      </c>
      <c r="C17" s="11">
        <v>908.11668221467244</v>
      </c>
      <c r="D17" s="11">
        <v>649.39891216393914</v>
      </c>
      <c r="E17" s="11">
        <v>18.275175643333451</v>
      </c>
      <c r="F17" s="11">
        <v>35.132644325748437</v>
      </c>
      <c r="G17" s="11">
        <v>10.648674189999999</v>
      </c>
      <c r="H17" s="11">
        <v>0</v>
      </c>
      <c r="I17" s="11">
        <v>5.1922487399999993</v>
      </c>
      <c r="J17" s="11">
        <v>10.515882907250001</v>
      </c>
      <c r="K17" s="11">
        <v>0.8265829681344401</v>
      </c>
      <c r="L17" s="12">
        <v>13.390948399999999</v>
      </c>
    </row>
    <row r="18" spans="2:12" ht="16.5" customHeight="1" x14ac:dyDescent="0.25">
      <c r="B18" s="37" t="s">
        <v>14</v>
      </c>
      <c r="C18" s="38">
        <v>1.56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2.12501864</v>
      </c>
    </row>
    <row r="19" spans="2:12" ht="16.5" customHeight="1" x14ac:dyDescent="0.25">
      <c r="B19" s="10" t="s">
        <v>15</v>
      </c>
      <c r="C19" s="11">
        <v>38.619999999999997</v>
      </c>
      <c r="D19" s="11">
        <v>20.85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">
        <v>0</v>
      </c>
    </row>
    <row r="20" spans="2:12" ht="16.5" customHeight="1" x14ac:dyDescent="0.25">
      <c r="B20" s="37" t="s">
        <v>16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9">
        <v>0</v>
      </c>
    </row>
    <row r="21" spans="2:12" ht="16.5" customHeight="1" x14ac:dyDescent="0.25">
      <c r="B21" s="10" t="s">
        <v>17</v>
      </c>
      <c r="C21" s="11">
        <v>87224.143445509311</v>
      </c>
      <c r="D21" s="11">
        <v>93447.440034456318</v>
      </c>
      <c r="E21" s="11">
        <v>2933.4074135512674</v>
      </c>
      <c r="F21" s="11">
        <v>1853.1688462562101</v>
      </c>
      <c r="G21" s="11">
        <v>14313.370904149695</v>
      </c>
      <c r="H21" s="11">
        <v>20872.682543256429</v>
      </c>
      <c r="I21" s="11">
        <v>6683.0109419771106</v>
      </c>
      <c r="J21" s="11">
        <v>5912.9534612662992</v>
      </c>
      <c r="K21" s="11">
        <v>15702.948726282662</v>
      </c>
      <c r="L21" s="12">
        <v>8611.0621606899313</v>
      </c>
    </row>
    <row r="22" spans="2:12" ht="16.5" customHeight="1" x14ac:dyDescent="0.25">
      <c r="B22" s="37" t="s">
        <v>18</v>
      </c>
      <c r="C22" s="38">
        <v>130076.07489925352</v>
      </c>
      <c r="D22" s="38">
        <v>118277.60567671283</v>
      </c>
      <c r="E22" s="38">
        <v>2231.1766490457685</v>
      </c>
      <c r="F22" s="38">
        <v>1985.4534834134527</v>
      </c>
      <c r="G22" s="38">
        <v>5511.8365584200001</v>
      </c>
      <c r="H22" s="38">
        <v>1990.2646542108143</v>
      </c>
      <c r="I22" s="38">
        <v>27836.461823586564</v>
      </c>
      <c r="J22" s="38">
        <v>12831.218390678327</v>
      </c>
      <c r="K22" s="38">
        <v>72.50303441340202</v>
      </c>
      <c r="L22" s="39">
        <v>438.41958395999995</v>
      </c>
    </row>
    <row r="23" spans="2:12" ht="16.5" customHeight="1" x14ac:dyDescent="0.25">
      <c r="B23" s="10" t="s">
        <v>19</v>
      </c>
      <c r="C23" s="11">
        <v>4412.8762715504909</v>
      </c>
      <c r="D23" s="11">
        <v>5490.3362212333186</v>
      </c>
      <c r="E23" s="11">
        <v>615.03913461998116</v>
      </c>
      <c r="F23" s="11">
        <v>669.08032076493328</v>
      </c>
      <c r="G23" s="11">
        <v>29.266493640000004</v>
      </c>
      <c r="H23" s="11">
        <v>130.88957019064995</v>
      </c>
      <c r="I23" s="11">
        <v>682.70348863452773</v>
      </c>
      <c r="J23" s="11">
        <v>807.89611630681884</v>
      </c>
      <c r="K23" s="11">
        <v>298.00796315171613</v>
      </c>
      <c r="L23" s="12">
        <v>341.80048570644203</v>
      </c>
    </row>
    <row r="24" spans="2:12" ht="16.5" customHeight="1" x14ac:dyDescent="0.25">
      <c r="B24" s="37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0</v>
      </c>
    </row>
    <row r="25" spans="2:12" ht="16.5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">
        <v>0</v>
      </c>
    </row>
    <row r="26" spans="2:12" ht="16.5" customHeight="1" x14ac:dyDescent="0.25">
      <c r="B26" s="37" t="s">
        <v>51</v>
      </c>
      <c r="C26" s="38">
        <v>8666.2485452199999</v>
      </c>
      <c r="D26" s="38">
        <v>45.107756766949393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43.590605363050599</v>
      </c>
      <c r="K26" s="38">
        <v>0</v>
      </c>
      <c r="L26" s="39">
        <v>0</v>
      </c>
    </row>
    <row r="27" spans="2:12" ht="16.5" customHeight="1" x14ac:dyDescent="0.25">
      <c r="B27" s="10" t="s">
        <v>22</v>
      </c>
      <c r="C27" s="11">
        <v>0</v>
      </c>
      <c r="D27" s="11">
        <v>945.53568230600104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3.7994570644558303</v>
      </c>
      <c r="K27" s="11">
        <v>0</v>
      </c>
      <c r="L27" s="12">
        <v>0.24972810000000001</v>
      </c>
    </row>
    <row r="28" spans="2:12" ht="16.5" customHeight="1" x14ac:dyDescent="0.25">
      <c r="B28" s="37" t="s">
        <v>23</v>
      </c>
      <c r="C28" s="38">
        <v>5476.9214924608095</v>
      </c>
      <c r="D28" s="38">
        <v>3915.0896689608298</v>
      </c>
      <c r="E28" s="38">
        <v>29.479109143179038</v>
      </c>
      <c r="F28" s="38">
        <v>14.847190099617993</v>
      </c>
      <c r="G28" s="38">
        <v>0</v>
      </c>
      <c r="H28" s="38">
        <v>99.999999995298992</v>
      </c>
      <c r="I28" s="38">
        <v>0.50509188601065391</v>
      </c>
      <c r="J28" s="38">
        <v>2.1406844075389975</v>
      </c>
      <c r="K28" s="38">
        <v>0</v>
      </c>
      <c r="L28" s="39">
        <v>0</v>
      </c>
    </row>
    <row r="29" spans="2:12" ht="16.5" customHeight="1" x14ac:dyDescent="0.25">
      <c r="B29" s="10" t="s">
        <v>24</v>
      </c>
      <c r="C29" s="11">
        <v>33.901954483637965</v>
      </c>
      <c r="D29" s="11">
        <v>49.628515410016099</v>
      </c>
      <c r="E29" s="11">
        <v>0.20000000004731999</v>
      </c>
      <c r="F29" s="11">
        <v>0.20000000075175001</v>
      </c>
      <c r="G29" s="11">
        <v>0</v>
      </c>
      <c r="H29" s="11">
        <v>0</v>
      </c>
      <c r="I29" s="11">
        <v>31.885580116314713</v>
      </c>
      <c r="J29" s="11">
        <v>45.472293069232201</v>
      </c>
      <c r="K29" s="11">
        <v>0</v>
      </c>
      <c r="L29" s="12">
        <v>0</v>
      </c>
    </row>
    <row r="30" spans="2:12" ht="16.5" customHeight="1" x14ac:dyDescent="0.25">
      <c r="B30" s="37" t="s">
        <v>25</v>
      </c>
      <c r="C30" s="38">
        <v>2083.287837129435</v>
      </c>
      <c r="D30" s="38">
        <v>141.70828326689042</v>
      </c>
      <c r="E30" s="38">
        <v>1.5136299586362001</v>
      </c>
      <c r="F30" s="38">
        <v>7.2169534471361505</v>
      </c>
      <c r="G30" s="38">
        <v>0</v>
      </c>
      <c r="H30" s="38">
        <v>0</v>
      </c>
      <c r="I30" s="38">
        <v>13.07890490733417</v>
      </c>
      <c r="J30" s="38">
        <v>100.72357272607901</v>
      </c>
      <c r="K30" s="38">
        <v>0.05</v>
      </c>
      <c r="L30" s="39">
        <v>100.16438589000001</v>
      </c>
    </row>
    <row r="31" spans="2:12" ht="16.5" customHeight="1" x14ac:dyDescent="0.25">
      <c r="B31" s="10" t="s">
        <v>26</v>
      </c>
      <c r="C31" s="11">
        <v>5.269656443618274</v>
      </c>
      <c r="D31" s="11">
        <v>66.39321771213578</v>
      </c>
      <c r="E31" s="11">
        <v>0</v>
      </c>
      <c r="F31" s="11">
        <v>0</v>
      </c>
      <c r="G31" s="11">
        <v>0</v>
      </c>
      <c r="H31" s="11">
        <v>0</v>
      </c>
      <c r="I31" s="11">
        <v>4.3424566363817299</v>
      </c>
      <c r="J31" s="11">
        <v>45.129017421956192</v>
      </c>
      <c r="K31" s="11">
        <v>92.608888040000011</v>
      </c>
      <c r="L31" s="12">
        <v>818.48821355999974</v>
      </c>
    </row>
    <row r="32" spans="2:12" ht="16.5" customHeight="1" x14ac:dyDescent="0.25">
      <c r="B32" s="37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9">
        <v>0</v>
      </c>
    </row>
    <row r="33" spans="2:12" ht="16.5" customHeight="1" x14ac:dyDescent="0.25">
      <c r="B33" s="10" t="s">
        <v>28</v>
      </c>
      <c r="C33" s="11">
        <v>13.73735588234682</v>
      </c>
      <c r="D33" s="11">
        <v>28.913101680284001</v>
      </c>
      <c r="E33" s="11">
        <v>1.9949939951999997E-3</v>
      </c>
      <c r="F33" s="11">
        <v>0.5048718361208</v>
      </c>
      <c r="G33" s="11">
        <v>0</v>
      </c>
      <c r="H33" s="11">
        <v>0</v>
      </c>
      <c r="I33" s="11">
        <v>21.450091363658007</v>
      </c>
      <c r="J33" s="11">
        <v>20.491590693595299</v>
      </c>
      <c r="K33" s="11">
        <v>0</v>
      </c>
      <c r="L33" s="12">
        <v>0</v>
      </c>
    </row>
    <row r="34" spans="2:12" ht="16.5" customHeight="1" thickBot="1" x14ac:dyDescent="0.3">
      <c r="B34" s="37" t="s">
        <v>29</v>
      </c>
      <c r="C34" s="38">
        <v>0</v>
      </c>
      <c r="D34" s="38">
        <v>34.5721056459276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2.4341553540724199</v>
      </c>
      <c r="K34" s="38">
        <v>0</v>
      </c>
      <c r="L34" s="39">
        <v>0</v>
      </c>
    </row>
    <row r="35" spans="2:12" ht="16.5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5"/>
    </row>
    <row r="36" spans="2:12" ht="16.5" customHeight="1" thickTop="1" x14ac:dyDescent="0.25">
      <c r="B36" s="10" t="s">
        <v>31</v>
      </c>
      <c r="C36" s="11">
        <v>1001.6</v>
      </c>
      <c r="D36" s="11">
        <v>957.02</v>
      </c>
      <c r="E36" s="11">
        <v>123.19</v>
      </c>
      <c r="F36" s="11">
        <v>104.06</v>
      </c>
      <c r="G36" s="11">
        <v>76.14</v>
      </c>
      <c r="H36" s="11">
        <v>50.13</v>
      </c>
      <c r="I36" s="11">
        <v>5.16</v>
      </c>
      <c r="J36" s="11">
        <v>0.55000000000000004</v>
      </c>
      <c r="K36" s="11">
        <v>83.5</v>
      </c>
      <c r="L36" s="12">
        <v>35.07</v>
      </c>
    </row>
    <row r="37" spans="2:12" ht="16.5" customHeight="1" thickBot="1" x14ac:dyDescent="0.3">
      <c r="B37" s="40" t="s">
        <v>32</v>
      </c>
      <c r="C37" s="41">
        <v>1510.61</v>
      </c>
      <c r="D37" s="41">
        <v>1240.3900000000001</v>
      </c>
      <c r="E37" s="41">
        <v>761.65</v>
      </c>
      <c r="F37" s="41">
        <v>771.31</v>
      </c>
      <c r="G37" s="41">
        <v>22.45</v>
      </c>
      <c r="H37" s="41">
        <v>17.59</v>
      </c>
      <c r="I37" s="41">
        <v>18.649999999999999</v>
      </c>
      <c r="J37" s="41">
        <v>27.52</v>
      </c>
      <c r="K37" s="41">
        <v>89.08</v>
      </c>
      <c r="L37" s="42">
        <v>97.98</v>
      </c>
    </row>
    <row r="38" spans="2:12" ht="16.5" customHeight="1" thickBot="1" x14ac:dyDescent="0.3">
      <c r="B38" s="13" t="s">
        <v>53</v>
      </c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2:12" ht="16.5" customHeight="1" thickTop="1" x14ac:dyDescent="0.25">
      <c r="B39" s="10" t="s">
        <v>31</v>
      </c>
      <c r="C39" s="11">
        <v>61.48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1.2048002140540004E-2</v>
      </c>
      <c r="J39" s="11">
        <v>0</v>
      </c>
      <c r="K39" s="11">
        <v>0.42709699999999967</v>
      </c>
      <c r="L39" s="12">
        <v>0</v>
      </c>
    </row>
    <row r="40" spans="2:12" ht="16.5" customHeight="1" thickBot="1" x14ac:dyDescent="0.3">
      <c r="B40" s="40" t="s">
        <v>32</v>
      </c>
      <c r="C40" s="41">
        <v>36.53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0.50822799999999979</v>
      </c>
      <c r="L40" s="42">
        <v>0</v>
      </c>
    </row>
    <row r="41" spans="2:12" ht="16.5" customHeight="1" thickBot="1" x14ac:dyDescent="0.3">
      <c r="B41" s="16" t="s">
        <v>33</v>
      </c>
      <c r="C41" s="17"/>
      <c r="D41" s="17"/>
      <c r="E41" s="17"/>
      <c r="F41" s="17"/>
      <c r="G41" s="17"/>
      <c r="H41" s="17"/>
      <c r="I41" s="17"/>
      <c r="J41" s="17"/>
      <c r="K41" s="17"/>
      <c r="L41" s="18"/>
    </row>
    <row r="42" spans="2:12" ht="16.5" customHeight="1" thickTop="1" x14ac:dyDescent="0.25">
      <c r="B42" s="10" t="s">
        <v>34</v>
      </c>
      <c r="C42" s="11">
        <v>43.272714999999998</v>
      </c>
      <c r="D42" s="49">
        <v>2.0286</v>
      </c>
      <c r="E42" s="53">
        <v>0</v>
      </c>
      <c r="F42" s="5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2">
        <v>0</v>
      </c>
    </row>
    <row r="43" spans="2:12" ht="16.5" customHeight="1" thickBot="1" x14ac:dyDescent="0.3">
      <c r="B43" s="44" t="s">
        <v>35</v>
      </c>
      <c r="C43" s="38">
        <v>1.6165269999999998</v>
      </c>
      <c r="D43" s="38">
        <v>1.737868</v>
      </c>
      <c r="E43" s="45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</row>
    <row r="44" spans="2:12" ht="16.5" customHeight="1" thickBot="1" x14ac:dyDescent="0.3">
      <c r="B44" s="19" t="s">
        <v>36</v>
      </c>
      <c r="C44" s="20">
        <f t="shared" ref="C44:E44" si="0">+SUM(C11:C37)+SUM(C39:C40)+SUM(C42:C43)</f>
        <v>270272.11061409453</v>
      </c>
      <c r="D44" s="20">
        <f t="shared" si="0"/>
        <v>246521.88084383358</v>
      </c>
      <c r="E44" s="20">
        <f t="shared" si="0"/>
        <v>6856.5826710146548</v>
      </c>
      <c r="F44" s="20">
        <f t="shared" ref="C44:L44" si="1">+SUM(F8:F43)</f>
        <v>11215.683403780715</v>
      </c>
      <c r="G44" s="20">
        <f t="shared" si="1"/>
        <v>49319.936254381595</v>
      </c>
      <c r="H44" s="20">
        <f t="shared" si="1"/>
        <v>52094.020513273616</v>
      </c>
      <c r="I44" s="20">
        <f t="shared" si="1"/>
        <v>58353.677016467809</v>
      </c>
      <c r="J44" s="20">
        <f t="shared" si="1"/>
        <v>39542.934983430903</v>
      </c>
      <c r="K44" s="20">
        <f t="shared" si="1"/>
        <v>68505.382993649895</v>
      </c>
      <c r="L44" s="52">
        <f t="shared" si="1"/>
        <v>50454.696974079467</v>
      </c>
    </row>
    <row r="45" spans="2:12" ht="15" customHeight="1" x14ac:dyDescent="0.25"/>
    <row r="46" spans="2:12" ht="16.5" x14ac:dyDescent="0.25">
      <c r="B46" s="66" t="s">
        <v>57</v>
      </c>
      <c r="C46" s="47"/>
      <c r="D46" s="47"/>
      <c r="E46" s="47"/>
    </row>
    <row r="47" spans="2:12" ht="16.5" x14ac:dyDescent="0.25">
      <c r="B47" s="47" t="s">
        <v>60</v>
      </c>
      <c r="C47" s="47"/>
      <c r="D47" s="47"/>
      <c r="E47" s="47"/>
    </row>
    <row r="48" spans="2:12" x14ac:dyDescent="0.25">
      <c r="B48" s="32"/>
      <c r="C48" s="32"/>
      <c r="D48" s="32"/>
      <c r="E48" s="32"/>
    </row>
  </sheetData>
  <mergeCells count="7">
    <mergeCell ref="B5:L5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scale="65" orientation="landscape" r:id="rId1"/>
  <headerFooter>
    <oddFooter>&amp;LSales - Redemption Report - January 2024&amp;RPage &amp;P of Pages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T47"/>
  <sheetViews>
    <sheetView tabSelected="1" view="pageBreakPreview" zoomScale="90" zoomScaleNormal="90" zoomScaleSheetLayoutView="90" workbookViewId="0">
      <selection activeCell="B4" sqref="B4:E4"/>
    </sheetView>
  </sheetViews>
  <sheetFormatPr defaultRowHeight="15.75" x14ac:dyDescent="0.25"/>
  <cols>
    <col min="1" max="1" width="4" style="5" customWidth="1"/>
    <col min="2" max="2" width="37.28515625" style="4" customWidth="1"/>
    <col min="3" max="20" width="8.42578125" style="4" customWidth="1"/>
    <col min="21" max="16384" width="9.140625" style="5"/>
  </cols>
  <sheetData>
    <row r="4" spans="2:20" ht="16.5" thickBot="1" x14ac:dyDescent="0.3"/>
    <row r="5" spans="2:20" ht="18" customHeight="1" thickBot="1" x14ac:dyDescent="0.3">
      <c r="B5" s="56" t="s">
        <v>56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</row>
    <row r="6" spans="2:20" ht="45" customHeight="1" thickBot="1" x14ac:dyDescent="0.3">
      <c r="B6" s="59" t="s">
        <v>1</v>
      </c>
      <c r="C6" s="61" t="s">
        <v>37</v>
      </c>
      <c r="D6" s="62"/>
      <c r="E6" s="63" t="s">
        <v>38</v>
      </c>
      <c r="F6" s="62"/>
      <c r="G6" s="63" t="s">
        <v>39</v>
      </c>
      <c r="H6" s="62"/>
      <c r="I6" s="63" t="s">
        <v>40</v>
      </c>
      <c r="J6" s="62"/>
      <c r="K6" s="63" t="s">
        <v>41</v>
      </c>
      <c r="L6" s="64"/>
      <c r="M6" s="63" t="s">
        <v>42</v>
      </c>
      <c r="N6" s="64"/>
      <c r="O6" s="63" t="s">
        <v>43</v>
      </c>
      <c r="P6" s="64"/>
      <c r="Q6" s="63" t="s">
        <v>44</v>
      </c>
      <c r="R6" s="64"/>
      <c r="S6" s="63" t="s">
        <v>45</v>
      </c>
      <c r="T6" s="65"/>
    </row>
    <row r="7" spans="2:20" ht="17.25" thickTop="1" thickBot="1" x14ac:dyDescent="0.3">
      <c r="B7" s="60"/>
      <c r="C7" s="26" t="s">
        <v>2</v>
      </c>
      <c r="D7" s="27" t="s">
        <v>50</v>
      </c>
      <c r="E7" s="28" t="s">
        <v>2</v>
      </c>
      <c r="F7" s="27" t="s">
        <v>50</v>
      </c>
      <c r="G7" s="28" t="s">
        <v>2</v>
      </c>
      <c r="H7" s="27" t="s">
        <v>50</v>
      </c>
      <c r="I7" s="28" t="s">
        <v>2</v>
      </c>
      <c r="J7" s="27" t="s">
        <v>50</v>
      </c>
      <c r="K7" s="28" t="s">
        <v>2</v>
      </c>
      <c r="L7" s="27" t="s">
        <v>50</v>
      </c>
      <c r="M7" s="28" t="s">
        <v>2</v>
      </c>
      <c r="N7" s="27" t="s">
        <v>50</v>
      </c>
      <c r="O7" s="28" t="s">
        <v>2</v>
      </c>
      <c r="P7" s="27" t="s">
        <v>50</v>
      </c>
      <c r="Q7" s="28" t="s">
        <v>2</v>
      </c>
      <c r="R7" s="27" t="s">
        <v>50</v>
      </c>
      <c r="S7" s="28" t="s">
        <v>2</v>
      </c>
      <c r="T7" s="29" t="s">
        <v>50</v>
      </c>
    </row>
    <row r="8" spans="2:20" ht="18" customHeight="1" thickTop="1" x14ac:dyDescent="0.25">
      <c r="B8" s="43" t="s">
        <v>5</v>
      </c>
      <c r="C8" s="45">
        <v>87850.741922513989</v>
      </c>
      <c r="D8" s="38">
        <v>82162.899501797059</v>
      </c>
      <c r="E8" s="38">
        <v>925.5356089831082</v>
      </c>
      <c r="F8" s="38">
        <v>1298.4326388864602</v>
      </c>
      <c r="G8" s="38">
        <v>2031.0626823045172</v>
      </c>
      <c r="H8" s="38">
        <v>2375.0122373396734</v>
      </c>
      <c r="I8" s="38">
        <v>1558.2298666136396</v>
      </c>
      <c r="J8" s="38">
        <v>1543.5028172331861</v>
      </c>
      <c r="K8" s="38">
        <v>7960.3500760725901</v>
      </c>
      <c r="L8" s="38">
        <v>890.93858508494236</v>
      </c>
      <c r="M8" s="38">
        <v>14607.032752580726</v>
      </c>
      <c r="N8" s="38">
        <v>17033.056211842119</v>
      </c>
      <c r="O8" s="38">
        <v>2639.6801184939945</v>
      </c>
      <c r="P8" s="38">
        <v>2244.4901554445751</v>
      </c>
      <c r="Q8" s="38">
        <v>4425.4832189246526</v>
      </c>
      <c r="R8" s="38">
        <v>1842.0533778399999</v>
      </c>
      <c r="S8" s="38">
        <v>39428.998047529501</v>
      </c>
      <c r="T8" s="39">
        <v>55666.97092594445</v>
      </c>
    </row>
    <row r="9" spans="2:20" ht="18" customHeight="1" x14ac:dyDescent="0.25">
      <c r="B9" s="10" t="s">
        <v>6</v>
      </c>
      <c r="C9" s="11">
        <v>57290.18778876977</v>
      </c>
      <c r="D9" s="11">
        <v>46917.836583001947</v>
      </c>
      <c r="E9" s="11">
        <v>7261.72082598</v>
      </c>
      <c r="F9" s="11">
        <v>7390.5450011197445</v>
      </c>
      <c r="G9" s="11">
        <v>558.46566434840202</v>
      </c>
      <c r="H9" s="11">
        <v>758.3177668400001</v>
      </c>
      <c r="I9" s="11">
        <v>573.06348312293505</v>
      </c>
      <c r="J9" s="11">
        <v>519.10651143000007</v>
      </c>
      <c r="K9" s="11">
        <v>144.66191599999999</v>
      </c>
      <c r="L9" s="11">
        <v>171.96191599999997</v>
      </c>
      <c r="M9" s="11">
        <v>12058.107107959484</v>
      </c>
      <c r="N9" s="11">
        <v>10181.056481462767</v>
      </c>
      <c r="O9" s="11">
        <v>2542.2861816591544</v>
      </c>
      <c r="P9" s="11">
        <v>1275.974930981545</v>
      </c>
      <c r="Q9" s="11">
        <v>194.24778896082</v>
      </c>
      <c r="R9" s="11">
        <v>9</v>
      </c>
      <c r="S9" s="11">
        <v>31462.687300124388</v>
      </c>
      <c r="T9" s="12">
        <v>10656.570441969892</v>
      </c>
    </row>
    <row r="10" spans="2:20" ht="18" customHeight="1" x14ac:dyDescent="0.25">
      <c r="B10" s="43" t="s">
        <v>7</v>
      </c>
      <c r="C10" s="45">
        <v>2247.4059657436137</v>
      </c>
      <c r="D10" s="38">
        <v>3663.8998123550209</v>
      </c>
      <c r="E10" s="38">
        <v>50</v>
      </c>
      <c r="F10" s="38">
        <v>252.54203337000001</v>
      </c>
      <c r="G10" s="38">
        <v>128.16357255000005</v>
      </c>
      <c r="H10" s="38">
        <v>44.698421429999996</v>
      </c>
      <c r="I10" s="38">
        <v>176.59249023999996</v>
      </c>
      <c r="J10" s="38">
        <v>4.2000000014600012</v>
      </c>
      <c r="K10" s="38">
        <v>74.344637370000001</v>
      </c>
      <c r="L10" s="38">
        <v>11.249999994922</v>
      </c>
      <c r="M10" s="38">
        <v>670</v>
      </c>
      <c r="N10" s="38">
        <v>52.9</v>
      </c>
      <c r="O10" s="38">
        <v>50</v>
      </c>
      <c r="P10" s="38">
        <v>2.52</v>
      </c>
      <c r="Q10" s="38">
        <v>0</v>
      </c>
      <c r="R10" s="38">
        <v>99.999999989999992</v>
      </c>
      <c r="S10" s="38">
        <v>783.29474720000007</v>
      </c>
      <c r="T10" s="39">
        <v>191.44585446386</v>
      </c>
    </row>
    <row r="11" spans="2:20" ht="18" customHeight="1" x14ac:dyDescent="0.25">
      <c r="B11" s="10" t="s">
        <v>8</v>
      </c>
      <c r="C11" s="11">
        <v>10597.48514799598</v>
      </c>
      <c r="D11" s="11">
        <v>6004.9948845199997</v>
      </c>
      <c r="E11" s="11">
        <v>0</v>
      </c>
      <c r="F11" s="11">
        <v>1505.2988612199999</v>
      </c>
      <c r="G11" s="11">
        <v>153.8083746468653</v>
      </c>
      <c r="H11" s="11">
        <v>0</v>
      </c>
      <c r="I11" s="11">
        <v>789.50191369945594</v>
      </c>
      <c r="J11" s="11">
        <v>146.04439056999999</v>
      </c>
      <c r="K11" s="11">
        <v>158.11325121955741</v>
      </c>
      <c r="L11" s="11">
        <v>0</v>
      </c>
      <c r="M11" s="11">
        <v>5044.7338413098287</v>
      </c>
      <c r="N11" s="11">
        <v>5835.5622037400008</v>
      </c>
      <c r="O11" s="11">
        <v>0</v>
      </c>
      <c r="P11" s="11">
        <v>196.69156966</v>
      </c>
      <c r="Q11" s="11">
        <v>214.5</v>
      </c>
      <c r="R11" s="11">
        <v>4</v>
      </c>
      <c r="S11" s="11">
        <v>13533.984404733576</v>
      </c>
      <c r="T11" s="12">
        <v>13511.124544530001</v>
      </c>
    </row>
    <row r="12" spans="2:20" ht="18" customHeight="1" x14ac:dyDescent="0.25">
      <c r="B12" s="43" t="s">
        <v>9</v>
      </c>
      <c r="C12" s="45">
        <v>1.7373988000000002</v>
      </c>
      <c r="D12" s="38">
        <v>78.868621561035965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5.539085459999999</v>
      </c>
      <c r="N12" s="38">
        <v>0</v>
      </c>
      <c r="O12" s="38">
        <v>250</v>
      </c>
      <c r="P12" s="38">
        <v>0</v>
      </c>
      <c r="Q12" s="38">
        <v>0</v>
      </c>
      <c r="R12" s="38">
        <v>0</v>
      </c>
      <c r="S12" s="38">
        <v>17.471118910000001</v>
      </c>
      <c r="T12" s="39">
        <v>29.85719030536205</v>
      </c>
    </row>
    <row r="13" spans="2:20" ht="18" customHeight="1" x14ac:dyDescent="0.25">
      <c r="B13" s="10" t="s">
        <v>52</v>
      </c>
      <c r="C13" s="11">
        <v>1145.2225991800001</v>
      </c>
      <c r="D13" s="11">
        <v>553.30397889228288</v>
      </c>
      <c r="E13" s="11">
        <v>10</v>
      </c>
      <c r="F13" s="11">
        <v>0</v>
      </c>
      <c r="G13" s="11">
        <v>131.46237102000001</v>
      </c>
      <c r="H13" s="11">
        <v>48.660508590000006</v>
      </c>
      <c r="I13" s="11">
        <v>21.77621151</v>
      </c>
      <c r="J13" s="11">
        <v>0</v>
      </c>
      <c r="K13" s="11">
        <v>0</v>
      </c>
      <c r="L13" s="11">
        <v>0</v>
      </c>
      <c r="M13" s="11">
        <v>10837.85668927</v>
      </c>
      <c r="N13" s="11">
        <v>2375.3575062999998</v>
      </c>
      <c r="O13" s="11">
        <v>100.19369466999999</v>
      </c>
      <c r="P13" s="11">
        <v>0</v>
      </c>
      <c r="Q13" s="11">
        <v>0</v>
      </c>
      <c r="R13" s="11">
        <v>0</v>
      </c>
      <c r="S13" s="11">
        <v>5003.4420080999998</v>
      </c>
      <c r="T13" s="12">
        <v>2921.364036699521</v>
      </c>
    </row>
    <row r="14" spans="2:20" ht="18" customHeight="1" x14ac:dyDescent="0.25">
      <c r="B14" s="43" t="s">
        <v>10</v>
      </c>
      <c r="C14" s="45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9">
        <v>0</v>
      </c>
    </row>
    <row r="15" spans="2:20" ht="18" customHeight="1" x14ac:dyDescent="0.25">
      <c r="B15" s="10" t="s">
        <v>11</v>
      </c>
      <c r="C15" s="11">
        <v>10506.41102236667</v>
      </c>
      <c r="D15" s="11">
        <v>10283.788712318174</v>
      </c>
      <c r="E15" s="11">
        <v>4000</v>
      </c>
      <c r="F15" s="11">
        <v>2029.64445297</v>
      </c>
      <c r="G15" s="11">
        <v>50.36946623</v>
      </c>
      <c r="H15" s="11">
        <v>7.8525275900000002</v>
      </c>
      <c r="I15" s="11">
        <v>0</v>
      </c>
      <c r="J15" s="11">
        <v>12.743704940000001</v>
      </c>
      <c r="K15" s="11">
        <v>0</v>
      </c>
      <c r="L15" s="11">
        <v>0</v>
      </c>
      <c r="M15" s="11">
        <v>368.16561884999999</v>
      </c>
      <c r="N15" s="11">
        <v>105.66025284999999</v>
      </c>
      <c r="O15" s="11">
        <v>0</v>
      </c>
      <c r="P15" s="11">
        <v>0</v>
      </c>
      <c r="Q15" s="11">
        <v>0</v>
      </c>
      <c r="R15" s="11">
        <v>0</v>
      </c>
      <c r="S15" s="11">
        <v>7522.4810906500006</v>
      </c>
      <c r="T15" s="12">
        <v>3813.4014377999997</v>
      </c>
    </row>
    <row r="16" spans="2:20" ht="18" customHeight="1" x14ac:dyDescent="0.25">
      <c r="B16" s="43" t="s">
        <v>12</v>
      </c>
      <c r="C16" s="45">
        <v>4.8890142199999991</v>
      </c>
      <c r="D16" s="38">
        <v>13.013376637525997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15.281553310000001</v>
      </c>
      <c r="Q16" s="38">
        <v>0</v>
      </c>
      <c r="R16" s="38">
        <v>0</v>
      </c>
      <c r="S16" s="38">
        <v>0</v>
      </c>
      <c r="T16" s="39">
        <v>0</v>
      </c>
    </row>
    <row r="17" spans="2:20" ht="18" customHeight="1" x14ac:dyDescent="0.25">
      <c r="B17" s="10" t="s">
        <v>13</v>
      </c>
      <c r="C17" s="11">
        <v>908.65936384532802</v>
      </c>
      <c r="D17" s="11">
        <v>583.43247478192825</v>
      </c>
      <c r="E17" s="11">
        <v>0</v>
      </c>
      <c r="F17" s="11">
        <v>18.657975</v>
      </c>
      <c r="G17" s="11">
        <v>0</v>
      </c>
      <c r="H17" s="11">
        <v>32.264109630801904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34.399999910812276</v>
      </c>
      <c r="P17" s="11">
        <v>0.14999999420731999</v>
      </c>
      <c r="Q17" s="11">
        <v>0</v>
      </c>
      <c r="R17" s="11">
        <v>0</v>
      </c>
      <c r="S17" s="11">
        <v>0</v>
      </c>
      <c r="T17" s="12">
        <v>73.933828390000002</v>
      </c>
    </row>
    <row r="18" spans="2:20" ht="18" customHeight="1" x14ac:dyDescent="0.25">
      <c r="B18" s="43" t="s">
        <v>14</v>
      </c>
      <c r="C18" s="45">
        <v>1.56</v>
      </c>
      <c r="D18" s="38">
        <v>0.12501863999999999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9">
        <v>2</v>
      </c>
    </row>
    <row r="19" spans="2:20" ht="18" customHeight="1" x14ac:dyDescent="0.25">
      <c r="B19" s="10" t="s">
        <v>15</v>
      </c>
      <c r="C19" s="11">
        <v>38.613999999999997</v>
      </c>
      <c r="D19" s="11">
        <v>20.847000000000001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2">
        <v>0</v>
      </c>
    </row>
    <row r="20" spans="2:20" ht="18" customHeight="1" x14ac:dyDescent="0.25">
      <c r="B20" s="43" t="s">
        <v>16</v>
      </c>
      <c r="C20" s="45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9">
        <v>0</v>
      </c>
    </row>
    <row r="21" spans="2:20" ht="18" customHeight="1" x14ac:dyDescent="0.25">
      <c r="B21" s="10" t="s">
        <v>17</v>
      </c>
      <c r="C21" s="11">
        <v>33924.323402053553</v>
      </c>
      <c r="D21" s="11">
        <v>26936.628415822746</v>
      </c>
      <c r="E21" s="11">
        <v>3835.9651790200733</v>
      </c>
      <c r="F21" s="11">
        <v>5967.7671602112714</v>
      </c>
      <c r="G21" s="11">
        <v>1423.1014929701485</v>
      </c>
      <c r="H21" s="11">
        <v>1751.533723346847</v>
      </c>
      <c r="I21" s="11">
        <v>373.30640490366494</v>
      </c>
      <c r="J21" s="11">
        <v>125.6979831347102</v>
      </c>
      <c r="K21" s="11">
        <v>1077.5266484400554</v>
      </c>
      <c r="L21" s="11">
        <v>43.453344869999995</v>
      </c>
      <c r="M21" s="11">
        <v>20197.390521711939</v>
      </c>
      <c r="N21" s="11">
        <v>30050.5221362214</v>
      </c>
      <c r="O21" s="11">
        <v>517.60392942327871</v>
      </c>
      <c r="P21" s="11">
        <v>2258.92316956266</v>
      </c>
      <c r="Q21" s="11">
        <v>2215.2247774000002</v>
      </c>
      <c r="R21" s="11">
        <v>2597.2321999999999</v>
      </c>
      <c r="S21" s="11">
        <v>63292.426979007527</v>
      </c>
      <c r="T21" s="12">
        <v>60965.544307935481</v>
      </c>
    </row>
    <row r="22" spans="2:20" ht="18" customHeight="1" x14ac:dyDescent="0.25">
      <c r="B22" s="43" t="s">
        <v>18</v>
      </c>
      <c r="C22" s="45">
        <v>124723.29123097402</v>
      </c>
      <c r="D22" s="38">
        <v>96107.834485066778</v>
      </c>
      <c r="E22" s="38">
        <v>188.09980400310241</v>
      </c>
      <c r="F22" s="38">
        <v>176.68629999999999</v>
      </c>
      <c r="G22" s="38">
        <v>2251.8285345031404</v>
      </c>
      <c r="H22" s="38">
        <v>728.78204311139541</v>
      </c>
      <c r="I22" s="38">
        <v>607.34977861765924</v>
      </c>
      <c r="J22" s="38">
        <v>1029.815440978884</v>
      </c>
      <c r="K22" s="38">
        <v>0.10852105000000001</v>
      </c>
      <c r="L22" s="38">
        <v>0</v>
      </c>
      <c r="M22" s="38">
        <v>6716.0988800597925</v>
      </c>
      <c r="N22" s="38">
        <v>715.45805341160133</v>
      </c>
      <c r="O22" s="38">
        <v>1288.1069368650001</v>
      </c>
      <c r="P22" s="38">
        <v>927.71275523999998</v>
      </c>
      <c r="Q22" s="38">
        <v>2823.3886716984007</v>
      </c>
      <c r="R22" s="38">
        <v>2880.6703494782005</v>
      </c>
      <c r="S22" s="38">
        <v>27129.964232797829</v>
      </c>
      <c r="T22" s="39">
        <v>32956.182965128923</v>
      </c>
    </row>
    <row r="23" spans="2:20" ht="18" customHeight="1" x14ac:dyDescent="0.25">
      <c r="B23" s="10" t="s">
        <v>19</v>
      </c>
      <c r="C23" s="11">
        <v>5448.5899842733479</v>
      </c>
      <c r="D23" s="11">
        <v>6527.2438734353755</v>
      </c>
      <c r="E23" s="11">
        <v>29.999999999913793</v>
      </c>
      <c r="F23" s="11">
        <v>223.29644577765399</v>
      </c>
      <c r="G23" s="11">
        <v>78.261011102498983</v>
      </c>
      <c r="H23" s="11">
        <v>36.633175061299198</v>
      </c>
      <c r="I23" s="11">
        <v>75.975389239777769</v>
      </c>
      <c r="J23" s="11">
        <v>125.676613371876</v>
      </c>
      <c r="K23" s="11">
        <v>0</v>
      </c>
      <c r="L23" s="11">
        <v>0</v>
      </c>
      <c r="M23" s="11">
        <v>0</v>
      </c>
      <c r="N23" s="11">
        <v>95</v>
      </c>
      <c r="O23" s="11">
        <v>47.173895880000003</v>
      </c>
      <c r="P23" s="11">
        <v>176.10164583184098</v>
      </c>
      <c r="Q23" s="11">
        <v>6.2499999993470192</v>
      </c>
      <c r="R23" s="11">
        <v>47.182683568099513</v>
      </c>
      <c r="S23" s="11">
        <v>351.64907110182821</v>
      </c>
      <c r="T23" s="12">
        <v>208.86429781602399</v>
      </c>
    </row>
    <row r="24" spans="2:20" ht="18" customHeight="1" x14ac:dyDescent="0.25">
      <c r="B24" s="43" t="s">
        <v>20</v>
      </c>
      <c r="C24" s="45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9">
        <v>0</v>
      </c>
    </row>
    <row r="25" spans="2:20" ht="18" customHeight="1" x14ac:dyDescent="0.25">
      <c r="B25" s="10" t="s">
        <v>21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2">
        <v>0</v>
      </c>
    </row>
    <row r="26" spans="2:20" ht="18" customHeight="1" x14ac:dyDescent="0.25">
      <c r="B26" s="43" t="s">
        <v>51</v>
      </c>
      <c r="C26" s="45">
        <v>465.23933463000009</v>
      </c>
      <c r="D26" s="38">
        <v>81.805795132541604</v>
      </c>
      <c r="E26" s="38">
        <v>0</v>
      </c>
      <c r="F26" s="38">
        <v>0</v>
      </c>
      <c r="G26" s="38">
        <v>130.85564658999999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0.19664300000000001</v>
      </c>
      <c r="P26" s="38">
        <v>0.22</v>
      </c>
      <c r="Q26" s="38">
        <v>0</v>
      </c>
      <c r="R26" s="38">
        <v>0</v>
      </c>
      <c r="S26" s="38">
        <v>8069.956921</v>
      </c>
      <c r="T26" s="39">
        <v>6.6725669974584401</v>
      </c>
    </row>
    <row r="27" spans="2:20" ht="18" customHeight="1" x14ac:dyDescent="0.25">
      <c r="B27" s="10" t="s">
        <v>22</v>
      </c>
      <c r="C27" s="11">
        <v>0</v>
      </c>
      <c r="D27" s="11">
        <v>952.54162409045716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2">
        <v>-2.96</v>
      </c>
    </row>
    <row r="28" spans="2:20" ht="18" customHeight="1" x14ac:dyDescent="0.25">
      <c r="B28" s="43" t="s">
        <v>23</v>
      </c>
      <c r="C28" s="45">
        <v>5506.9056934899991</v>
      </c>
      <c r="D28" s="38">
        <v>3932.0775434679877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9">
        <v>99.999999995298992</v>
      </c>
    </row>
    <row r="29" spans="2:20" ht="18" customHeight="1" x14ac:dyDescent="0.25">
      <c r="B29" s="10" t="s">
        <v>24</v>
      </c>
      <c r="C29" s="11">
        <v>65.987534600000018</v>
      </c>
      <c r="D29" s="11">
        <v>89.778968879565497</v>
      </c>
      <c r="E29" s="11">
        <v>0</v>
      </c>
      <c r="F29" s="11">
        <v>0</v>
      </c>
      <c r="G29" s="11">
        <v>0</v>
      </c>
      <c r="H29" s="11">
        <v>2.57848971687975</v>
      </c>
      <c r="I29" s="11">
        <v>0</v>
      </c>
      <c r="J29" s="11">
        <v>2.9433498835548799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2">
        <v>0</v>
      </c>
    </row>
    <row r="30" spans="2:20" ht="18" customHeight="1" x14ac:dyDescent="0.25">
      <c r="B30" s="43" t="s">
        <v>25</v>
      </c>
      <c r="C30" s="45">
        <v>62.802069515405002</v>
      </c>
      <c r="D30" s="38">
        <v>227.78996017262679</v>
      </c>
      <c r="E30" s="38">
        <v>0</v>
      </c>
      <c r="F30" s="38">
        <v>0</v>
      </c>
      <c r="G30" s="38">
        <v>0.49297647999999999</v>
      </c>
      <c r="H30" s="38">
        <v>9.5050927999999999</v>
      </c>
      <c r="I30" s="38">
        <v>0</v>
      </c>
      <c r="J30" s="38">
        <v>9.1298678500000001</v>
      </c>
      <c r="K30" s="38">
        <v>0</v>
      </c>
      <c r="L30" s="38">
        <v>0</v>
      </c>
      <c r="M30" s="38">
        <v>3.5326000000000003E-2</v>
      </c>
      <c r="N30" s="38">
        <v>0</v>
      </c>
      <c r="O30" s="38">
        <v>1884.6000000000001</v>
      </c>
      <c r="P30" s="38">
        <v>0</v>
      </c>
      <c r="Q30" s="38">
        <v>0</v>
      </c>
      <c r="R30" s="38">
        <v>0</v>
      </c>
      <c r="S30" s="38">
        <v>150</v>
      </c>
      <c r="T30" s="39">
        <v>103.26327450903067</v>
      </c>
    </row>
    <row r="31" spans="2:20" ht="18" customHeight="1" x14ac:dyDescent="0.25">
      <c r="B31" s="10" t="s">
        <v>26</v>
      </c>
      <c r="C31" s="11">
        <v>102.22100112000003</v>
      </c>
      <c r="D31" s="11">
        <v>925.24645812999972</v>
      </c>
      <c r="E31" s="11">
        <v>0</v>
      </c>
      <c r="F31" s="11">
        <v>0</v>
      </c>
      <c r="G31" s="11">
        <v>0</v>
      </c>
      <c r="H31" s="11">
        <v>3.1759928900000003</v>
      </c>
      <c r="I31" s="11">
        <v>0</v>
      </c>
      <c r="J31" s="11">
        <v>1.58799644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2">
        <v>0</v>
      </c>
    </row>
    <row r="32" spans="2:20" ht="18" customHeight="1" x14ac:dyDescent="0.25">
      <c r="B32" s="43" t="s">
        <v>27</v>
      </c>
      <c r="C32" s="45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9">
        <v>0</v>
      </c>
    </row>
    <row r="33" spans="2:20" ht="18" customHeight="1" x14ac:dyDescent="0.25">
      <c r="B33" s="10" t="s">
        <v>28</v>
      </c>
      <c r="C33" s="11">
        <v>35.18944223999997</v>
      </c>
      <c r="D33" s="11">
        <v>49.909564209999999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2">
        <v>0</v>
      </c>
    </row>
    <row r="34" spans="2:20" ht="18" customHeight="1" thickBot="1" x14ac:dyDescent="0.3">
      <c r="B34" s="43" t="s">
        <v>29</v>
      </c>
      <c r="C34" s="45">
        <v>0</v>
      </c>
      <c r="D34" s="38">
        <v>37.006261000000002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9">
        <v>0</v>
      </c>
    </row>
    <row r="35" spans="2:20" ht="18" customHeight="1" thickBot="1" x14ac:dyDescent="0.3">
      <c r="B35" s="13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</row>
    <row r="36" spans="2:20" ht="18" customHeight="1" thickTop="1" x14ac:dyDescent="0.25">
      <c r="B36" s="30" t="s">
        <v>31</v>
      </c>
      <c r="C36" s="31">
        <v>476.73</v>
      </c>
      <c r="D36" s="24">
        <v>379.5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</row>
    <row r="37" spans="2:20" ht="18" customHeight="1" thickBot="1" x14ac:dyDescent="0.3">
      <c r="B37" s="40" t="s">
        <v>32</v>
      </c>
      <c r="C37" s="41">
        <v>2402.42</v>
      </c>
      <c r="D37" s="41">
        <v>2154.8000000000002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2">
        <v>0</v>
      </c>
    </row>
    <row r="38" spans="2:20" ht="18" customHeight="1" thickBot="1" x14ac:dyDescent="0.3">
      <c r="B38" s="13" t="s">
        <v>53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</row>
    <row r="39" spans="2:20" ht="18" customHeight="1" thickTop="1" x14ac:dyDescent="0.25">
      <c r="B39" s="30" t="s">
        <v>31</v>
      </c>
      <c r="C39" s="31">
        <v>31.92</v>
      </c>
      <c r="D39" s="24">
        <v>0</v>
      </c>
      <c r="E39" s="24">
        <v>30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5">
        <v>0</v>
      </c>
    </row>
    <row r="40" spans="2:20" ht="18" customHeight="1" thickBot="1" x14ac:dyDescent="0.3">
      <c r="B40" s="40" t="s">
        <v>32</v>
      </c>
      <c r="C40" s="41">
        <v>819.88</v>
      </c>
      <c r="D40" s="41">
        <v>767.33</v>
      </c>
      <c r="E40" s="41">
        <v>30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2">
        <v>0</v>
      </c>
    </row>
    <row r="41" spans="2:20" ht="18" customHeight="1" thickBot="1" x14ac:dyDescent="0.3">
      <c r="B41" s="16" t="s">
        <v>33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2:20" ht="18" customHeight="1" thickTop="1" x14ac:dyDescent="0.25">
      <c r="B42" s="30" t="s">
        <v>34</v>
      </c>
      <c r="C42" s="31">
        <v>0</v>
      </c>
      <c r="D42" s="48">
        <v>0</v>
      </c>
      <c r="E42" s="54">
        <v>0</v>
      </c>
      <c r="F42" s="50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43.170614999999998</v>
      </c>
      <c r="P42" s="24">
        <v>0</v>
      </c>
      <c r="Q42" s="24">
        <v>0</v>
      </c>
      <c r="R42" s="24">
        <v>0</v>
      </c>
      <c r="S42" s="24">
        <v>0.1021</v>
      </c>
      <c r="T42" s="25">
        <v>2.0286</v>
      </c>
    </row>
    <row r="43" spans="2:20" ht="18" customHeight="1" thickBot="1" x14ac:dyDescent="0.3">
      <c r="B43" s="40" t="s">
        <v>35</v>
      </c>
      <c r="C43" s="41">
        <v>0</v>
      </c>
      <c r="D43" s="41">
        <v>0</v>
      </c>
      <c r="E43" s="55">
        <v>0</v>
      </c>
      <c r="F43" s="41">
        <v>1.24196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1.6165269999999998</v>
      </c>
      <c r="T43" s="42">
        <v>0.49590800000000002</v>
      </c>
    </row>
    <row r="44" spans="2:20" ht="18" customHeight="1" thickBot="1" x14ac:dyDescent="0.3">
      <c r="B44" s="19" t="s">
        <v>36</v>
      </c>
      <c r="C44" s="20">
        <f t="shared" ref="C44:E44" si="0">+SUM(C11:C37)+SUM(C39:C40)+SUM(C42:C43)</f>
        <v>197270.07823930428</v>
      </c>
      <c r="D44" s="20">
        <f t="shared" si="0"/>
        <v>156707.86701675897</v>
      </c>
      <c r="E44" s="20">
        <f t="shared" si="0"/>
        <v>8124.0649830230896</v>
      </c>
      <c r="F44" s="20">
        <f t="shared" ref="C44:K44" si="1">+SUM(F8:F43)</f>
        <v>18864.112828555131</v>
      </c>
      <c r="G44" s="20">
        <f t="shared" si="1"/>
        <v>6937.8717927455709</v>
      </c>
      <c r="H44" s="20">
        <f t="shared" si="1"/>
        <v>5799.0140883468966</v>
      </c>
      <c r="I44" s="20">
        <f t="shared" si="1"/>
        <v>4175.7955379471323</v>
      </c>
      <c r="J44" s="20">
        <f t="shared" si="1"/>
        <v>3520.4486758336716</v>
      </c>
      <c r="K44" s="20">
        <f t="shared" si="1"/>
        <v>9415.1050501522022</v>
      </c>
      <c r="L44" s="20">
        <f>++SUM(L8:L43)</f>
        <v>1117.6038459498643</v>
      </c>
      <c r="M44" s="20">
        <f t="shared" ref="M44:T44" si="2">+SUM(M8:M43)</f>
        <v>70504.959823201774</v>
      </c>
      <c r="N44" s="20">
        <f t="shared" si="2"/>
        <v>66444.57284582789</v>
      </c>
      <c r="O44" s="20">
        <f t="shared" si="2"/>
        <v>9397.4120149022383</v>
      </c>
      <c r="P44" s="20">
        <f t="shared" si="2"/>
        <v>7098.0657800248291</v>
      </c>
      <c r="Q44" s="20">
        <f t="shared" si="2"/>
        <v>9879.0944569832191</v>
      </c>
      <c r="R44" s="20">
        <f t="shared" si="2"/>
        <v>7480.1386108762999</v>
      </c>
      <c r="S44" s="20">
        <f t="shared" si="2"/>
        <v>196748.07454815466</v>
      </c>
      <c r="T44" s="52">
        <f t="shared" si="2"/>
        <v>181206.76018048532</v>
      </c>
    </row>
    <row r="46" spans="2:20" ht="16.5" x14ac:dyDescent="0.25">
      <c r="B46" s="66" t="s">
        <v>57</v>
      </c>
      <c r="C46" s="47"/>
      <c r="D46" s="47"/>
      <c r="E46" s="47"/>
    </row>
    <row r="47" spans="2:20" x14ac:dyDescent="0.25">
      <c r="B47" s="32" t="s">
        <v>60</v>
      </c>
    </row>
  </sheetData>
  <mergeCells count="11">
    <mergeCell ref="S6:T6"/>
    <mergeCell ref="B5:T5"/>
    <mergeCell ref="B6:B7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scale="60" orientation="landscape" r:id="rId1"/>
  <headerFooter>
    <oddFooter>&amp;LSales - Redemption Report - January 2024&amp;RPage &amp;P of Pages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SR Monthly report</vt:lpstr>
      <vt:lpstr>Channel wise Beakup SR</vt:lpstr>
      <vt:lpstr>Investor wise breakup SR</vt:lpstr>
      <vt:lpstr>'Channel wise Beakup SR'!Print_Area</vt:lpstr>
      <vt:lpstr>'Investor wise breakup SR'!Print_Area</vt:lpstr>
      <vt:lpstr>'SR 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Shiraz Ahmed</cp:lastModifiedBy>
  <cp:lastPrinted>2023-03-14T07:36:40Z</cp:lastPrinted>
  <dcterms:created xsi:type="dcterms:W3CDTF">2021-02-24T12:20:26Z</dcterms:created>
  <dcterms:modified xsi:type="dcterms:W3CDTF">2024-03-04T12:25:41Z</dcterms:modified>
</cp:coreProperties>
</file>